
<file path=[Content_Types].xml><?xml version="1.0" encoding="utf-8"?>
<Types xmlns="http://schemas.openxmlformats.org/package/2006/content-types">
  <Default Extension="xml" ContentType="application/xml"/>
  <Default Extension="wmf" ContentType="image/x-wmf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合同清单价" sheetId="16" r:id="rId1"/>
  </sheets>
  <definedNames>
    <definedName name="_xlnm.Print_Area" localSheetId="0">合同清单价!$A$1:$I$35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6" name="ID_874B1E3D81824B8390DEAEBBD4C4848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41510" y="1244600"/>
          <a:ext cx="3838575" cy="26384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7" name="ID_9B5D9615A3DE44B8B16B6F9FC7B42C1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41510" y="1689100"/>
          <a:ext cx="3200400" cy="2600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8" name="ID_22C1A37B7E98468DB7CC2AAACF37EFD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541510" y="2133600"/>
          <a:ext cx="2609850" cy="27146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9" name="ID_EE5E547DF35A4708B35D55F9FFC6AE6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541510" y="2578100"/>
          <a:ext cx="4143375" cy="31813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0" name="ID_5314D1E5C3F740C884F8EF649E18AAB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541510" y="3022600"/>
          <a:ext cx="2886075" cy="32766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1" name="ID_8BF487A76BED45EAAC0C6D13941C862E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541510" y="3467100"/>
          <a:ext cx="2238375" cy="27146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2" name="ID_E118945F9DF3453EADE3BA551D6E195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541510" y="3911600"/>
          <a:ext cx="3895725" cy="3162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3" name="ID_58BC805604084856978AF07C0F2DB57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541510" y="4800600"/>
          <a:ext cx="3800475" cy="23145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" name="ID_C226C020E8A84A008B66A03FCCBC23BE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541510" y="5245100"/>
          <a:ext cx="4210050" cy="25622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5" name="ID_7745C62C61EB41CDBB26EC1BFCBCB52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9541510" y="6134100"/>
          <a:ext cx="3028950" cy="2819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6" name="ID_F53EBFDD5A974F5E885E75E985E53E98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9541510" y="6578600"/>
          <a:ext cx="4029075" cy="28289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" name="ID_A0D3EE99838C4579A456E536E4EA4DE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541510" y="7467600"/>
          <a:ext cx="3962400" cy="3333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" name="ID_BD6A14150132484AAA624564D86B6733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9541510" y="7912100"/>
          <a:ext cx="3743325" cy="28765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9" name="ID_D6CACBE12F684B51AF2260C7204A727E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9541510" y="8356600"/>
          <a:ext cx="2724150" cy="32956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0" name="ID_04155C71F3144740B49DE4A5E393A36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9541510" y="8801100"/>
          <a:ext cx="2333625" cy="34194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1" name="ID_F29D33E7513B49C68D7387F8766D671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9541510" y="9245600"/>
          <a:ext cx="3838575" cy="3190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2" name="ID_20825D7500644CC58C53D5D76F8663B5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9541510" y="9690100"/>
          <a:ext cx="3990975" cy="37623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3" name="ID_65BCB0E840F64830A0A138A5D33459F3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9541510" y="10134600"/>
          <a:ext cx="2562225" cy="36290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4" name="ID_3950ADF5018B415098E902B3F968142B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9541510" y="10579100"/>
          <a:ext cx="4076700" cy="20669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5" name="ID_2406ABAA0431444CADC22BAA35BC8FDA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9541510" y="11023600"/>
          <a:ext cx="4048125" cy="3009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6" name="ID_543CB000231F4AFB9E6904C7C3D0BD7A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9541510" y="11468100"/>
          <a:ext cx="2162175" cy="3467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7" name="ID_F3E190DAE0474AA39E53F7FAFC43BCF8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9541510" y="11912600"/>
          <a:ext cx="2571750" cy="3505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8" name="ID_E67F0EBA739546E3B82C081BF7279C7B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9541510" y="12357100"/>
          <a:ext cx="2133600" cy="34194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9" name="ID_B84B223D9BD542F29E775302A9982F8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9541510" y="12801600"/>
          <a:ext cx="2124075" cy="30384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0" name="ID_195D48EBF6DA4CC5A503F3A72551B1BE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9541510" y="13246100"/>
          <a:ext cx="3086100" cy="2838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1" name="ID_189E73EC2AC84D479F98E2EB59236E8F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9541510" y="13690600"/>
          <a:ext cx="3971925" cy="2705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2" name="ID_5085D7DA136E493D9AA601E4EB352E3E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9541510" y="14135100"/>
          <a:ext cx="2609850" cy="280035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<sst xmlns="http://schemas.openxmlformats.org/spreadsheetml/2006/main" count="115" uniqueCount="77">
  <si>
    <t>郑州G107改建工程二标一分部项目经理部办公家具采购固化清单</t>
  </si>
  <si>
    <t>序号</t>
  </si>
  <si>
    <t>位置</t>
  </si>
  <si>
    <t>名称</t>
  </si>
  <si>
    <t>规格</t>
  </si>
  <si>
    <t>单位</t>
  </si>
  <si>
    <t>数量</t>
  </si>
  <si>
    <t>不含税单价</t>
  </si>
  <si>
    <t>不含税合价</t>
  </si>
  <si>
    <t>参考图片</t>
  </si>
  <si>
    <t>项目经理室</t>
  </si>
  <si>
    <t>班台</t>
  </si>
  <si>
    <t>1.8mX1.2mX0.75m,高密度人造板材，带副柜，桌下柜</t>
  </si>
  <si>
    <t>张</t>
  </si>
  <si>
    <t>老板椅</t>
  </si>
  <si>
    <t>办公班椅，皮革，灰色</t>
  </si>
  <si>
    <t>把</t>
  </si>
  <si>
    <t>班前椅</t>
  </si>
  <si>
    <t>皮革弓形椅</t>
  </si>
  <si>
    <t>会议室</t>
  </si>
  <si>
    <t>会议桌</t>
  </si>
  <si>
    <t>定制4mX2m</t>
  </si>
  <si>
    <t>会议椅</t>
  </si>
  <si>
    <t>会议弓形椅</t>
  </si>
  <si>
    <t>椅</t>
  </si>
  <si>
    <t>职工书屋</t>
  </si>
  <si>
    <t>书柜</t>
  </si>
  <si>
    <t>木制</t>
  </si>
  <si>
    <t>个</t>
  </si>
  <si>
    <t>2米看书桌</t>
  </si>
  <si>
    <t>定制2mX1.4m</t>
  </si>
  <si>
    <t>椅子</t>
  </si>
  <si>
    <t>营销中心经理室</t>
  </si>
  <si>
    <t>套</t>
  </si>
  <si>
    <t>2.2米班台</t>
  </si>
  <si>
    <t>2.2mX1.2mX0.75m,高密度人造板材，带副柜，桌下柜</t>
  </si>
  <si>
    <t>沙发套装</t>
  </si>
  <si>
    <t>灰色皮革沙发三件套</t>
  </si>
  <si>
    <t>茶几</t>
  </si>
  <si>
    <t>岩板台面</t>
  </si>
  <si>
    <t>茶桌套件</t>
  </si>
  <si>
    <t>岩板台面茶台，配三把椅子</t>
  </si>
  <si>
    <t>营销中心办公室</t>
  </si>
  <si>
    <t>1.6办公桌（无副柜）</t>
  </si>
  <si>
    <t>1.6mX0.7mX0.75m，高密度人造板材</t>
  </si>
  <si>
    <t>位</t>
  </si>
  <si>
    <t>办公椅</t>
  </si>
  <si>
    <t>网布人体工学椅</t>
  </si>
  <si>
    <t>文件柜</t>
  </si>
  <si>
    <t>铁皮0.8mX0.4mX1.8m</t>
  </si>
  <si>
    <t>总工、副经理室</t>
  </si>
  <si>
    <t>1.8办公桌</t>
  </si>
  <si>
    <t>1.8m办公桌带副柜、桌下柜</t>
  </si>
  <si>
    <t>木制二门书柜</t>
  </si>
  <si>
    <t>人体工学椅</t>
  </si>
  <si>
    <t>沙发</t>
  </si>
  <si>
    <t>传统皮革沙发三件套</t>
  </si>
  <si>
    <t>客厅</t>
  </si>
  <si>
    <t>接待前台柜</t>
  </si>
  <si>
    <t>岩板面</t>
  </si>
  <si>
    <t>办公室</t>
  </si>
  <si>
    <t>隔断桌</t>
  </si>
  <si>
    <t>1.4mX0.7mX0.75m，高密度人造板材</t>
  </si>
  <si>
    <t>小餐厅</t>
  </si>
  <si>
    <t>餐椅</t>
  </si>
  <si>
    <t>法式皮革餐椅</t>
  </si>
  <si>
    <t>大餐厅</t>
  </si>
  <si>
    <t>餐厅简易桌椅</t>
  </si>
  <si>
    <t>岩板台面，一桌四椅</t>
  </si>
  <si>
    <t>工勤宿舍</t>
  </si>
  <si>
    <t>床和床垫</t>
  </si>
  <si>
    <t>1.2m木制折叠床，棕垫。</t>
  </si>
  <si>
    <t>茶水柜</t>
  </si>
  <si>
    <t>二门茶水柜，宽0.8m</t>
  </si>
  <si>
    <t>不含税合计</t>
  </si>
  <si>
    <t>税金</t>
  </si>
  <si>
    <t>含税合计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</si>
</sst>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49">
    <font>
      <sz val="11"/>
      <name val="宋体"/>
      <charset val="134"/>
    </font>
    <font>
      <sz val="22"/>
      <name val="方正公文小标宋"/>
      <charset val="134"/>
    </font>
    <font>
      <b/>
      <sz val="12"/>
      <color theme="1" tint="0.249977111117893"/>
      <name val="微软雅黑"/>
      <charset val="134"/>
    </font>
    <font>
      <b/>
      <sz val="12"/>
      <color theme="1" tint="0.249977111117893"/>
      <name val="宋体"/>
      <charset val="134"/>
    </font>
    <font>
      <sz val="11"/>
      <color theme="1" tint="0.249977111117893"/>
      <name val="宋体"/>
      <charset val="134"/>
    </font>
    <font>
      <sz val="11"/>
      <name val="宋体"/>
      <charset val="134"/>
      <scheme val="minor"/>
    </font>
    <font>
      <sz val="10"/>
      <color theme="1" tint="0.249977111117893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2"/>
      <name val="宋体"/>
      <charset val="134"/>
    </font>
    <font>
      <b/>
      <sz val="13"/>
      <color indexed="56"/>
      <name val="宋体"/>
      <charset val="134"/>
    </font>
    <font>
      <b/>
      <sz val="11"/>
      <color indexed="52"/>
      <name val="宋体"/>
      <charset val="134"/>
    </font>
    <font>
      <b/>
      <sz val="18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10"/>
      <name val="宋体"/>
      <charset val="134"/>
    </font>
    <font>
      <sz val="11"/>
      <color indexed="9"/>
      <name val="宋体"/>
      <charset val="134"/>
    </font>
    <font>
      <i/>
      <sz val="11"/>
      <color indexed="23"/>
      <name val="宋体"/>
      <charset val="134"/>
    </font>
    <font>
      <b/>
      <sz val="15"/>
      <color indexed="56"/>
      <name val="宋体"/>
      <charset val="134"/>
    </font>
    <font>
      <sz val="11"/>
      <color indexed="60"/>
      <name val="宋体"/>
      <charset val="134"/>
    </font>
    <font>
      <sz val="12"/>
      <color indexed="20"/>
      <name val="宋体"/>
      <charset val="134"/>
    </font>
    <font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0"/>
      <name val="Arial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63"/>
      <name val="宋体"/>
      <charset val="134"/>
    </font>
    <font>
      <sz val="11"/>
      <color rgb="FF000000"/>
      <name val="宋体"/>
      <charset val="134"/>
      <scheme val="minor"/>
    </font>
    <font>
      <sz val="11"/>
      <color indexed="20"/>
      <name val="宋体"/>
      <charset val="134"/>
    </font>
  </fonts>
  <fills count="5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682">
    <xf numFmtId="0" fontId="0" fillId="0" borderId="0"/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30" fillId="34" borderId="11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4" fillId="3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35" borderId="0" applyNumberFormat="0" applyBorder="0" applyAlignment="0" applyProtection="0">
      <alignment vertical="center"/>
    </xf>
    <xf numFmtId="0" fontId="28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4" fillId="35" borderId="0" applyNumberFormat="0" applyBorder="0" applyAlignment="0" applyProtection="0">
      <alignment vertical="center"/>
    </xf>
    <xf numFmtId="0" fontId="28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5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5" borderId="0" applyNumberFormat="0" applyBorder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8" fillId="0" borderId="0">
      <alignment vertical="center"/>
    </xf>
    <xf numFmtId="0" fontId="37" fillId="41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39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8" fillId="0" borderId="0">
      <alignment vertical="center"/>
    </xf>
    <xf numFmtId="0" fontId="39" fillId="0" borderId="13" applyNumberFormat="0" applyFill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40" fillId="44" borderId="11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34" borderId="11" applyNumberFormat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34" fillId="48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41" fillId="34" borderId="14" applyNumberFormat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41" fillId="34" borderId="14" applyNumberFormat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8" fillId="0" borderId="0">
      <alignment vertical="center"/>
    </xf>
    <xf numFmtId="0" fontId="27" fillId="40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0" fillId="0" borderId="0"/>
    <xf numFmtId="0" fontId="27" fillId="40" borderId="0" applyNumberFormat="0" applyBorder="0" applyAlignment="0" applyProtection="0">
      <alignment vertical="center"/>
    </xf>
    <xf numFmtId="0" fontId="28" fillId="0" borderId="0">
      <alignment vertical="center"/>
    </xf>
    <xf numFmtId="0" fontId="27" fillId="40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46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8" fillId="0" borderId="0">
      <alignment vertical="center"/>
    </xf>
    <xf numFmtId="0" fontId="32" fillId="0" borderId="15" applyNumberFormat="0" applyFill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8" fillId="0" borderId="0">
      <alignment vertical="center"/>
    </xf>
    <xf numFmtId="0" fontId="27" fillId="40" borderId="0" applyNumberFormat="0" applyBorder="0" applyAlignment="0" applyProtection="0">
      <alignment vertical="center"/>
    </xf>
    <xf numFmtId="0" fontId="28" fillId="0" borderId="0">
      <alignment vertical="center"/>
    </xf>
    <xf numFmtId="0" fontId="27" fillId="40" borderId="0" applyNumberFormat="0" applyBorder="0" applyAlignment="0" applyProtection="0">
      <alignment vertical="center"/>
    </xf>
    <xf numFmtId="0" fontId="28" fillId="0" borderId="0">
      <alignment vertical="center"/>
    </xf>
    <xf numFmtId="0" fontId="27" fillId="40" borderId="0" applyNumberFormat="0" applyBorder="0" applyAlignment="0" applyProtection="0">
      <alignment vertical="center"/>
    </xf>
    <xf numFmtId="0" fontId="42" fillId="0" borderId="0"/>
    <xf numFmtId="0" fontId="27" fillId="40" borderId="0" applyNumberFormat="0" applyBorder="0" applyAlignment="0" applyProtection="0">
      <alignment vertical="center"/>
    </xf>
    <xf numFmtId="0" fontId="34" fillId="49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8" fillId="0" borderId="0">
      <alignment vertical="center"/>
    </xf>
    <xf numFmtId="0" fontId="27" fillId="40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46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27" fillId="4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8" fillId="0" borderId="0">
      <alignment vertical="center"/>
    </xf>
    <xf numFmtId="0" fontId="27" fillId="50" borderId="0" applyNumberFormat="0" applyBorder="0" applyAlignment="0" applyProtection="0">
      <alignment vertical="center"/>
    </xf>
    <xf numFmtId="0" fontId="34" fillId="48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34" fillId="48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34" fillId="48" borderId="0" applyNumberFormat="0" applyBorder="0" applyAlignment="0" applyProtection="0">
      <alignment vertical="center"/>
    </xf>
    <xf numFmtId="0" fontId="27" fillId="44" borderId="0" applyNumberFormat="0" applyBorder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43" fillId="52" borderId="16" applyNumberFormat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49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30" fillId="34" borderId="11" applyNumberFormat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30" fillId="34" borderId="11" applyNumberFormat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30" fillId="34" borderId="11" applyNumberFormat="0" applyAlignment="0" applyProtection="0">
      <alignment vertical="center"/>
    </xf>
    <xf numFmtId="0" fontId="30" fillId="34" borderId="11" applyNumberFormat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30" fillId="34" borderId="11" applyNumberFormat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30" fillId="34" borderId="11" applyNumberFormat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30" fillId="34" borderId="11" applyNumberFormat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30" fillId="34" borderId="11" applyNumberFormat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43" fillId="52" borderId="16" applyNumberFormat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43" fillId="52" borderId="16" applyNumberFormat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8" fillId="0" borderId="0">
      <alignment vertical="center"/>
    </xf>
    <xf numFmtId="0" fontId="43" fillId="52" borderId="16" applyNumberFormat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3" fillId="52" borderId="16" applyNumberFormat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43" fillId="52" borderId="16" applyNumberFormat="0" applyAlignment="0" applyProtection="0">
      <alignment vertical="center"/>
    </xf>
    <xf numFmtId="0" fontId="28" fillId="0" borderId="0">
      <alignment vertical="center"/>
    </xf>
    <xf numFmtId="0" fontId="27" fillId="40" borderId="0" applyNumberFormat="0" applyBorder="0" applyAlignment="0" applyProtection="0">
      <alignment vertical="center"/>
    </xf>
    <xf numFmtId="0" fontId="43" fillId="52" borderId="16" applyNumberFormat="0" applyAlignment="0" applyProtection="0">
      <alignment vertical="center"/>
    </xf>
    <xf numFmtId="0" fontId="28" fillId="0" borderId="0">
      <alignment vertical="center"/>
    </xf>
    <xf numFmtId="0" fontId="27" fillId="40" borderId="0" applyNumberFormat="0" applyBorder="0" applyAlignment="0" applyProtection="0">
      <alignment vertical="center"/>
    </xf>
    <xf numFmtId="0" fontId="43" fillId="52" borderId="16" applyNumberFormat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40" fillId="44" borderId="11" applyNumberFormat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28" fillId="0" borderId="0">
      <alignment vertical="center"/>
    </xf>
    <xf numFmtId="0" fontId="27" fillId="45" borderId="0" applyNumberFormat="0" applyBorder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43" fillId="52" borderId="16" applyNumberFormat="0" applyAlignment="0" applyProtection="0">
      <alignment vertical="center"/>
    </xf>
    <xf numFmtId="0" fontId="28" fillId="0" borderId="0">
      <alignment vertical="center"/>
    </xf>
    <xf numFmtId="0" fontId="27" fillId="45" borderId="0" applyNumberFormat="0" applyBorder="0" applyAlignment="0" applyProtection="0">
      <alignment vertical="center"/>
    </xf>
    <xf numFmtId="0" fontId="28" fillId="0" borderId="0">
      <alignment vertical="center"/>
    </xf>
    <xf numFmtId="0" fontId="43" fillId="52" borderId="16" applyNumberFormat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8" fillId="0" borderId="0"/>
    <xf numFmtId="0" fontId="43" fillId="52" borderId="16" applyNumberFormat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8" fillId="0" borderId="0">
      <alignment vertical="center"/>
    </xf>
    <xf numFmtId="0" fontId="32" fillId="0" borderId="15" applyNumberFormat="0" applyFill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40" fillId="44" borderId="11" applyNumberFormat="0" applyAlignment="0" applyProtection="0">
      <alignment vertical="center"/>
    </xf>
    <xf numFmtId="0" fontId="27" fillId="45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34" fillId="49" borderId="0" applyNumberFormat="0" applyBorder="0" applyAlignment="0" applyProtection="0">
      <alignment vertical="center"/>
    </xf>
    <xf numFmtId="0" fontId="34" fillId="49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4" fillId="49" borderId="0" applyNumberFormat="0" applyBorder="0" applyAlignment="0" applyProtection="0">
      <alignment vertical="center"/>
    </xf>
    <xf numFmtId="0" fontId="34" fillId="49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49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49" borderId="0" applyNumberFormat="0" applyBorder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28" fillId="0" borderId="0">
      <alignment vertical="center"/>
    </xf>
    <xf numFmtId="0" fontId="34" fillId="49" borderId="0" applyNumberFormat="0" applyBorder="0" applyAlignment="0" applyProtection="0">
      <alignment vertical="center"/>
    </xf>
    <xf numFmtId="0" fontId="34" fillId="49" borderId="0" applyNumberFormat="0" applyBorder="0" applyAlignment="0" applyProtection="0">
      <alignment vertical="center"/>
    </xf>
    <xf numFmtId="0" fontId="34" fillId="49" borderId="0" applyNumberFormat="0" applyBorder="0" applyAlignment="0" applyProtection="0">
      <alignment vertical="center"/>
    </xf>
    <xf numFmtId="0" fontId="34" fillId="49" borderId="0" applyNumberFormat="0" applyBorder="0" applyAlignment="0" applyProtection="0">
      <alignment vertical="center"/>
    </xf>
    <xf numFmtId="0" fontId="34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5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34" fillId="35" borderId="0" applyNumberFormat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7" fillId="0" borderId="0">
      <alignment vertical="center"/>
    </xf>
    <xf numFmtId="0" fontId="34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5" borderId="0" applyNumberFormat="0" applyBorder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34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34" fillId="35" borderId="0" applyNumberFormat="0" applyBorder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41" fillId="34" borderId="14" applyNumberFormat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41" fillId="34" borderId="14" applyNumberFormat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41" fillId="34" borderId="14" applyNumberFormat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46" fillId="0" borderId="0">
      <alignment vertical="center"/>
    </xf>
    <xf numFmtId="0" fontId="43" fillId="52" borderId="16" applyNumberFormat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4" fillId="37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4" fillId="48" borderId="0" applyNumberFormat="0" applyBorder="0" applyAlignment="0" applyProtection="0">
      <alignment vertical="center"/>
    </xf>
    <xf numFmtId="0" fontId="34" fillId="48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4" fillId="48" borderId="0" applyNumberFormat="0" applyBorder="0" applyAlignment="0" applyProtection="0">
      <alignment vertical="center"/>
    </xf>
    <xf numFmtId="0" fontId="34" fillId="48" borderId="0" applyNumberFormat="0" applyBorder="0" applyAlignment="0" applyProtection="0">
      <alignment vertical="center"/>
    </xf>
    <xf numFmtId="0" fontId="34" fillId="48" borderId="0" applyNumberFormat="0" applyBorder="0" applyAlignment="0" applyProtection="0">
      <alignment vertical="center"/>
    </xf>
    <xf numFmtId="0" fontId="34" fillId="48" borderId="0" applyNumberFormat="0" applyBorder="0" applyAlignment="0" applyProtection="0">
      <alignment vertical="center"/>
    </xf>
    <xf numFmtId="0" fontId="34" fillId="48" borderId="0" applyNumberFormat="0" applyBorder="0" applyAlignment="0" applyProtection="0">
      <alignment vertical="center"/>
    </xf>
    <xf numFmtId="0" fontId="30" fillId="34" borderId="11" applyNumberFormat="0" applyAlignment="0" applyProtection="0">
      <alignment vertical="center"/>
    </xf>
    <xf numFmtId="0" fontId="34" fillId="48" borderId="0" applyNumberFormat="0" applyBorder="0" applyAlignment="0" applyProtection="0">
      <alignment vertical="center"/>
    </xf>
    <xf numFmtId="0" fontId="34" fillId="48" borderId="0" applyNumberFormat="0" applyBorder="0" applyAlignment="0" applyProtection="0">
      <alignment vertical="center"/>
    </xf>
    <xf numFmtId="0" fontId="28" fillId="0" borderId="0">
      <alignment vertical="center"/>
    </xf>
    <xf numFmtId="0" fontId="47" fillId="0" borderId="0"/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0" fillId="34" borderId="11" applyNumberFormat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2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2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29" fillId="0" borderId="10" applyNumberFormat="0" applyFill="0" applyAlignment="0" applyProtection="0">
      <alignment vertical="center"/>
    </xf>
    <xf numFmtId="0" fontId="28" fillId="0" borderId="0">
      <alignment vertical="center"/>
    </xf>
    <xf numFmtId="0" fontId="39" fillId="0" borderId="13" applyNumberFormat="0" applyFill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28" fillId="0" borderId="0">
      <alignment vertical="center"/>
    </xf>
    <xf numFmtId="0" fontId="32" fillId="0" borderId="15" applyNumberFormat="0" applyFill="0" applyAlignment="0" applyProtection="0">
      <alignment vertical="center"/>
    </xf>
    <xf numFmtId="0" fontId="28" fillId="0" borderId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8" fillId="53" borderId="18" applyNumberFormat="0" applyFont="0" applyAlignment="0" applyProtection="0">
      <alignment vertical="center"/>
    </xf>
    <xf numFmtId="0" fontId="28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2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8" fillId="42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7" fillId="53" borderId="18" applyNumberFormat="0" applyFont="0" applyAlignment="0" applyProtection="0">
      <alignment vertical="center"/>
    </xf>
    <xf numFmtId="0" fontId="28" fillId="0" borderId="0">
      <alignment vertical="center"/>
    </xf>
    <xf numFmtId="0" fontId="27" fillId="53" borderId="18" applyNumberFormat="0" applyFont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0" fillId="34" borderId="11" applyNumberFormat="0" applyAlignment="0" applyProtection="0">
      <alignment vertical="center"/>
    </xf>
    <xf numFmtId="0" fontId="43" fillId="52" borderId="16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39" fillId="0" borderId="13" applyNumberFormat="0" applyFill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27" fillId="53" borderId="18" applyNumberFormat="0" applyFont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34" fillId="54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41" fillId="34" borderId="14" applyNumberFormat="0" applyAlignment="0" applyProtection="0">
      <alignment vertical="center"/>
    </xf>
    <xf numFmtId="0" fontId="41" fillId="34" borderId="14" applyNumberFormat="0" applyAlignment="0" applyProtection="0">
      <alignment vertical="center"/>
    </xf>
    <xf numFmtId="0" fontId="41" fillId="34" borderId="14" applyNumberFormat="0" applyAlignment="0" applyProtection="0">
      <alignment vertical="center"/>
    </xf>
    <xf numFmtId="0" fontId="41" fillId="34" borderId="14" applyNumberFormat="0" applyAlignment="0" applyProtection="0">
      <alignment vertical="center"/>
    </xf>
    <xf numFmtId="0" fontId="41" fillId="34" borderId="14" applyNumberFormat="0" applyAlignment="0" applyProtection="0">
      <alignment vertical="center"/>
    </xf>
    <xf numFmtId="0" fontId="41" fillId="34" borderId="14" applyNumberFormat="0" applyAlignment="0" applyProtection="0">
      <alignment vertical="center"/>
    </xf>
    <xf numFmtId="0" fontId="41" fillId="34" borderId="14" applyNumberFormat="0" applyAlignment="0" applyProtection="0">
      <alignment vertical="center"/>
    </xf>
    <xf numFmtId="0" fontId="41" fillId="34" borderId="14" applyNumberFormat="0" applyAlignment="0" applyProtection="0">
      <alignment vertical="center"/>
    </xf>
    <xf numFmtId="0" fontId="40" fillId="44" borderId="11" applyNumberFormat="0" applyAlignment="0" applyProtection="0">
      <alignment vertical="center"/>
    </xf>
    <xf numFmtId="0" fontId="40" fillId="44" borderId="11" applyNumberFormat="0" applyAlignment="0" applyProtection="0">
      <alignment vertical="center"/>
    </xf>
    <xf numFmtId="0" fontId="40" fillId="44" borderId="11" applyNumberFormat="0" applyAlignment="0" applyProtection="0">
      <alignment vertical="center"/>
    </xf>
    <xf numFmtId="0" fontId="40" fillId="44" borderId="11" applyNumberFormat="0" applyAlignment="0" applyProtection="0">
      <alignment vertical="center"/>
    </xf>
    <xf numFmtId="0" fontId="40" fillId="44" borderId="11" applyNumberFormat="0" applyAlignment="0" applyProtection="0">
      <alignment vertical="center"/>
    </xf>
    <xf numFmtId="0" fontId="40" fillId="44" borderId="11" applyNumberFormat="0" applyAlignment="0" applyProtection="0">
      <alignment vertical="center"/>
    </xf>
    <xf numFmtId="0" fontId="40" fillId="44" borderId="11" applyNumberFormat="0" applyAlignment="0" applyProtection="0">
      <alignment vertical="center"/>
    </xf>
    <xf numFmtId="0" fontId="40" fillId="44" borderId="11" applyNumberFormat="0" applyAlignment="0" applyProtection="0">
      <alignment vertical="center"/>
    </xf>
    <xf numFmtId="0" fontId="40" fillId="44" borderId="11" applyNumberFormat="0" applyAlignment="0" applyProtection="0">
      <alignment vertical="center"/>
    </xf>
    <xf numFmtId="0" fontId="40" fillId="44" borderId="11" applyNumberFormat="0" applyAlignment="0" applyProtection="0">
      <alignment vertical="center"/>
    </xf>
    <xf numFmtId="0" fontId="27" fillId="53" borderId="18" applyNumberFormat="0" applyFont="0" applyAlignment="0" applyProtection="0">
      <alignment vertical="center"/>
    </xf>
    <xf numFmtId="0" fontId="27" fillId="53" borderId="18" applyNumberFormat="0" applyFont="0" applyAlignment="0" applyProtection="0">
      <alignment vertical="center"/>
    </xf>
    <xf numFmtId="0" fontId="27" fillId="53" borderId="18" applyNumberFormat="0" applyFont="0" applyAlignment="0" applyProtection="0">
      <alignment vertical="center"/>
    </xf>
    <xf numFmtId="0" fontId="27" fillId="53" borderId="18" applyNumberFormat="0" applyFont="0" applyAlignment="0" applyProtection="0">
      <alignment vertical="center"/>
    </xf>
    <xf numFmtId="0" fontId="27" fillId="53" borderId="18" applyNumberFormat="0" applyFont="0" applyAlignment="0" applyProtection="0">
      <alignment vertical="center"/>
    </xf>
    <xf numFmtId="0" fontId="27" fillId="53" borderId="18" applyNumberFormat="0" applyFont="0" applyAlignment="0" applyProtection="0">
      <alignment vertical="center"/>
    </xf>
    <xf numFmtId="0" fontId="27" fillId="53" borderId="18" applyNumberFormat="0" applyFont="0" applyAlignment="0" applyProtection="0">
      <alignment vertical="center"/>
    </xf>
    <xf numFmtId="0" fontId="27" fillId="53" borderId="18" applyNumberFormat="0" applyFont="0" applyAlignment="0" applyProtection="0">
      <alignment vertical="center"/>
    </xf>
    <xf numFmtId="0" fontId="27" fillId="53" borderId="18" applyNumberFormat="0" applyFont="0" applyAlignment="0" applyProtection="0">
      <alignment vertical="center"/>
    </xf>
  </cellStyleXfs>
  <cellXfs count="22">
    <xf numFmtId="0" fontId="0" fillId="0" borderId="0" xfId="0"/>
    <xf numFmtId="0" fontId="0" fillId="0" borderId="0" xfId="0" applyProtection="1">
      <protection locked="0"/>
    </xf>
    <xf numFmtId="0" fontId="0" fillId="0" borderId="0" xfId="0" applyFill="1" applyProtection="1">
      <protection locked="0"/>
    </xf>
    <xf numFmtId="0" fontId="1" fillId="0" borderId="0" xfId="0" applyFont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 applyProtection="1">
      <alignment horizontal="center" vertical="center" wrapText="1"/>
    </xf>
    <xf numFmtId="0" fontId="0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176" fontId="0" fillId="0" borderId="1" xfId="0" applyNumberFormat="1" applyFont="1" applyFill="1" applyBorder="1" applyAlignment="1" applyProtection="1">
      <alignment horizontal="center" vertical="center"/>
    </xf>
    <xf numFmtId="10" fontId="0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</xf>
    <xf numFmtId="0" fontId="0" fillId="0" borderId="1" xfId="0" applyFill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Protection="1"/>
    <xf numFmtId="0" fontId="6" fillId="0" borderId="1" xfId="0" applyFont="1" applyFill="1" applyBorder="1" applyAlignment="1" applyProtection="1">
      <alignment horizontal="center" vertical="center" wrapText="1"/>
    </xf>
    <xf numFmtId="0" fontId="0" fillId="0" borderId="1" xfId="0" applyBorder="1" applyProtection="1"/>
  </cellXfs>
  <cellStyles count="68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20% - 强调文字颜色 1 2" xfId="49"/>
    <cellStyle name="常规 2 2 4" xfId="50"/>
    <cellStyle name="标题 2 2 3 2" xfId="51"/>
    <cellStyle name="常规 3 4 3" xfId="52"/>
    <cellStyle name="计算 2" xfId="53"/>
    <cellStyle name="标题 5 2 4" xfId="54"/>
    <cellStyle name="标题 4 2 3 2" xfId="55"/>
    <cellStyle name="警告文本 2 2 5" xfId="56"/>
    <cellStyle name="常规 5 2 5" xfId="57"/>
    <cellStyle name="60% - 强调文字颜色 2 2 2 5" xfId="58"/>
    <cellStyle name="标题 5" xfId="59"/>
    <cellStyle name="20% - 强调文字颜色 1 2 2 2" xfId="60"/>
    <cellStyle name="解释性文本 2 3" xfId="61"/>
    <cellStyle name="强调文字颜色 3 2 3 2" xfId="62"/>
    <cellStyle name="60% - 强调文字颜色 4 2 2 2" xfId="63"/>
    <cellStyle name="60% - 强调文字颜色 2 3" xfId="64"/>
    <cellStyle name="常规 6" xfId="65"/>
    <cellStyle name="解释性文本 2 2" xfId="66"/>
    <cellStyle name="常规 5 2 4" xfId="67"/>
    <cellStyle name="60% - 强调文字颜色 2 2 2 4" xfId="68"/>
    <cellStyle name="常规 6 5" xfId="69"/>
    <cellStyle name="标题 4 2 2 4" xfId="70"/>
    <cellStyle name="强调文字颜色 1 2 3" xfId="71"/>
    <cellStyle name="常规 5 2" xfId="72"/>
    <cellStyle name="60% - 强调文字颜色 2 2 2" xfId="73"/>
    <cellStyle name="强调文字颜色 1 2 3 2" xfId="74"/>
    <cellStyle name="常规 5 2 2" xfId="75"/>
    <cellStyle name="60% - 强调文字颜色 2 2 2 2" xfId="76"/>
    <cellStyle name="常规 5 2 3" xfId="77"/>
    <cellStyle name="60% - 强调文字颜色 2 2 2 3" xfId="78"/>
    <cellStyle name="60% - 强调文字颜色 3 2 2 3 2" xfId="79"/>
    <cellStyle name="标题 1 2 2 4" xfId="80"/>
    <cellStyle name="40% - 强调文字颜色 4 2" xfId="81"/>
    <cellStyle name="常规 2 2 2 5" xfId="82"/>
    <cellStyle name="适中 2 5" xfId="83"/>
    <cellStyle name="强调文字颜色 3 2 4" xfId="84"/>
    <cellStyle name="60% - 强调文字颜色 4 2 3" xfId="85"/>
    <cellStyle name="差 2 3 2" xfId="86"/>
    <cellStyle name="20% - 强调文字颜色 3 3" xfId="87"/>
    <cellStyle name="常规 3 2 6" xfId="88"/>
    <cellStyle name="60% - 强调文字颜色 3 2 3 2" xfId="89"/>
    <cellStyle name="40% - 强调文字颜色 4 2 3 2" xfId="90"/>
    <cellStyle name="常规 2 2 2 4" xfId="91"/>
    <cellStyle name="链接单元格 2 2 3" xfId="92"/>
    <cellStyle name="标题 2 2 2 5" xfId="93"/>
    <cellStyle name="链接单元格 3" xfId="94"/>
    <cellStyle name="输入 2 2 2 2" xfId="95"/>
    <cellStyle name="标题 5 4" xfId="96"/>
    <cellStyle name="标题 5 5" xfId="97"/>
    <cellStyle name="40% - 强调文字颜色 1 2 2 3 2" xfId="98"/>
    <cellStyle name="链接单元格 2 2 5" xfId="99"/>
    <cellStyle name="常规 3 4 3 2" xfId="100"/>
    <cellStyle name="标题 5 3 2" xfId="101"/>
    <cellStyle name="计算 3" xfId="102"/>
    <cellStyle name="强调文字颜色 4 2 3 2" xfId="103"/>
    <cellStyle name="60% - 强调文字颜色 5 2 2 2" xfId="104"/>
    <cellStyle name="适中 2" xfId="105"/>
    <cellStyle name="60% - 强调文字颜色 5 2 2 3" xfId="106"/>
    <cellStyle name="20% - 强调文字颜色 2 2 2" xfId="107"/>
    <cellStyle name="40% - 强调文字颜色 3 2 2 5" xfId="108"/>
    <cellStyle name="解释性文本 2 4" xfId="109"/>
    <cellStyle name="标题 6" xfId="110"/>
    <cellStyle name="20% - 强调文字颜色 1 2 2 3" xfId="111"/>
    <cellStyle name="40% - 强调文字颜色 2 2" xfId="112"/>
    <cellStyle name="20% - 强调文字颜色 1 2 3" xfId="113"/>
    <cellStyle name="20% - 强调文字颜色 1 2 2 3 2" xfId="114"/>
    <cellStyle name="20% - 强调文字颜色 3 2 2 3 2" xfId="115"/>
    <cellStyle name="强调文字颜色 2 2 2 2" xfId="116"/>
    <cellStyle name="20% - 强调文字颜色 1 3" xfId="117"/>
    <cellStyle name="解释性文本 2 5" xfId="118"/>
    <cellStyle name="20% - 强调文字颜色 1 2 2 4" xfId="119"/>
    <cellStyle name="40% - 强调文字颜色 2 2 2" xfId="120"/>
    <cellStyle name="20% - 强调文字颜色 1 2 3 2" xfId="121"/>
    <cellStyle name="20% - 强调文字颜色 1 2 2 5" xfId="122"/>
    <cellStyle name="20% - 强调文字颜色 1 2 2" xfId="123"/>
    <cellStyle name="解释性文本 2 3 2" xfId="124"/>
    <cellStyle name="标题 5 2" xfId="125"/>
    <cellStyle name="20% - 强调文字颜色 1 2 2 2 2" xfId="126"/>
    <cellStyle name="40% - 强调文字颜色 2 3" xfId="127"/>
    <cellStyle name="20% - 强调文字颜色 1 2 4" xfId="128"/>
    <cellStyle name="60% - 强调文字颜色 6 2 2 2" xfId="129"/>
    <cellStyle name="20% - 强调文字颜色 1 2 5" xfId="130"/>
    <cellStyle name="20% - 强调文字颜色 2 2" xfId="131"/>
    <cellStyle name="输出 2 2 2 2" xfId="132"/>
    <cellStyle name="60% - 强调文字颜色 3 2 2 5" xfId="133"/>
    <cellStyle name="20% - 强调文字颜色 2 2 2 2" xfId="134"/>
    <cellStyle name="标题 3 2 3" xfId="135"/>
    <cellStyle name="20% - 强调文字颜色 2 2 2 2 2" xfId="136"/>
    <cellStyle name="20% - 强调文字颜色 2 2 2 3" xfId="137"/>
    <cellStyle name="20% - 强调文字颜色 2 2 2 5" xfId="138"/>
    <cellStyle name="20% - 强调文字颜色 2 2 2 3 2" xfId="139"/>
    <cellStyle name="20% - 强调文字颜色 2 2 2 4" xfId="140"/>
    <cellStyle name="20% - 强调文字颜色 6 2 2 3 2" xfId="141"/>
    <cellStyle name="20% - 强调文字颜色 2 2 3" xfId="142"/>
    <cellStyle name="20% - 强调文字颜色 2 2 3 2" xfId="143"/>
    <cellStyle name="20% - 强调文字颜色 2 2 4" xfId="144"/>
    <cellStyle name="20% - 强调文字颜色 2 2 5" xfId="145"/>
    <cellStyle name="输出 2 3" xfId="146"/>
    <cellStyle name="60% - 强调文字颜色 3 2 2 2" xfId="147"/>
    <cellStyle name="强调文字颜色 2 2 3 2" xfId="148"/>
    <cellStyle name="20% - 强调文字颜色 2 3" xfId="149"/>
    <cellStyle name="20% - 强调文字颜色 3 2" xfId="150"/>
    <cellStyle name="常规 3 2 5" xfId="151"/>
    <cellStyle name="20% - 强调文字颜色 4 2 2 5" xfId="152"/>
    <cellStyle name="强调文字颜色 4 2 2 3" xfId="153"/>
    <cellStyle name="20% - 强调文字颜色 3 2 2" xfId="154"/>
    <cellStyle name="60% - 强调文字颜色 4 2 2 5" xfId="155"/>
    <cellStyle name="强调文字颜色 4 2 2 3 2" xfId="156"/>
    <cellStyle name="标题 1 2 4" xfId="157"/>
    <cellStyle name="20% - 强调文字颜色 3 2 2 2" xfId="158"/>
    <cellStyle name="20% - 强调文字颜色 3 2 2 2 2" xfId="159"/>
    <cellStyle name="标题 1 2 5" xfId="160"/>
    <cellStyle name="20% - 强调文字颜色 3 2 2 3" xfId="161"/>
    <cellStyle name="60% - 强调文字颜色 3 2 2" xfId="162"/>
    <cellStyle name="20% - 强调文字颜色 3 2 2 4" xfId="163"/>
    <cellStyle name="60% - 强调文字颜色 3 2 3" xfId="164"/>
    <cellStyle name="20% - 强调文字颜色 3 2 2 5" xfId="165"/>
    <cellStyle name="强调文字颜色 4 2 2 4" xfId="166"/>
    <cellStyle name="20% - 强调文字颜色 3 2 3" xfId="167"/>
    <cellStyle name="20% - 强调文字颜色 3 2 3 2" xfId="168"/>
    <cellStyle name="强调文字颜色 4 2 2 5" xfId="169"/>
    <cellStyle name="20% - 强调文字颜色 3 2 4" xfId="170"/>
    <cellStyle name="20% - 强调文字颜色 3 2 5" xfId="171"/>
    <cellStyle name="常规 3" xfId="172"/>
    <cellStyle name="20% - 强调文字颜色 4 2" xfId="173"/>
    <cellStyle name="常规 3 2" xfId="174"/>
    <cellStyle name="20% - 强调文字颜色 4 2 2" xfId="175"/>
    <cellStyle name="常规 3 2 2" xfId="176"/>
    <cellStyle name="60% - 强调文字颜色 5 2 2 5" xfId="177"/>
    <cellStyle name="20% - 强调文字颜色 4 2 2 2" xfId="178"/>
    <cellStyle name="常规 3 2 2 2" xfId="179"/>
    <cellStyle name="标题 3 2 2 3" xfId="180"/>
    <cellStyle name="20% - 强调文字颜色 4 2 2 2 2" xfId="181"/>
    <cellStyle name="常规 3 2 3" xfId="182"/>
    <cellStyle name="20% - 强调文字颜色 4 2 2 3" xfId="183"/>
    <cellStyle name="常规 3 2 3 2" xfId="184"/>
    <cellStyle name="20% - 强调文字颜色 4 2 2 3 2" xfId="185"/>
    <cellStyle name="常规 3 2 4" xfId="186"/>
    <cellStyle name="20% - 强调文字颜色 4 2 2 4" xfId="187"/>
    <cellStyle name="常规 3 3" xfId="188"/>
    <cellStyle name="20% - 强调文字颜色 4 2 3" xfId="189"/>
    <cellStyle name="60% - 强调文字颜色 1 2 4" xfId="190"/>
    <cellStyle name="20% - 强调文字颜色 4 2 3 2" xfId="191"/>
    <cellStyle name="常规 3 4" xfId="192"/>
    <cellStyle name="20% - 强调文字颜色 4 2 4" xfId="193"/>
    <cellStyle name="常规 3 5" xfId="194"/>
    <cellStyle name="强调文字颜色 5 2" xfId="195"/>
    <cellStyle name="20% - 强调文字颜色 4 2 5" xfId="196"/>
    <cellStyle name="常规 4" xfId="197"/>
    <cellStyle name="20% - 强调文字颜色 4 3" xfId="198"/>
    <cellStyle name="20% - 强调文字颜色 5 2" xfId="199"/>
    <cellStyle name="常规 3 4 5" xfId="200"/>
    <cellStyle name="20% - 强调文字颜色 5 2 2" xfId="201"/>
    <cellStyle name="60% - 强调文字颜色 6 2 2 5" xfId="202"/>
    <cellStyle name="20% - 强调文字颜色 5 2 2 2" xfId="203"/>
    <cellStyle name="20% - 强调文字颜色 5 2 2 2 2" xfId="204"/>
    <cellStyle name="20% - 强调文字颜色 5 2 2 3" xfId="205"/>
    <cellStyle name="20% - 强调文字颜色 5 2 2 3 2" xfId="206"/>
    <cellStyle name="标题 1 3" xfId="207"/>
    <cellStyle name="20% - 强调文字颜色 5 2 2 4" xfId="208"/>
    <cellStyle name="20% - 强调文字颜色 5 2 2 5" xfId="209"/>
    <cellStyle name="20% - 强调文字颜色 5 2 3" xfId="210"/>
    <cellStyle name="20% - 强调文字颜色 5 2 3 2" xfId="211"/>
    <cellStyle name="强调文字颜色 1 2 2 2" xfId="212"/>
    <cellStyle name="20% - 强调文字颜色 5 2 4" xfId="213"/>
    <cellStyle name="强调文字颜色 1 2 2 3" xfId="214"/>
    <cellStyle name="20% - 强调文字颜色 5 2 5" xfId="215"/>
    <cellStyle name="20% - 强调文字颜色 5 3" xfId="216"/>
    <cellStyle name="60% - 强调文字颜色 6 2 4" xfId="217"/>
    <cellStyle name="20% - 强调文字颜色 6 2" xfId="218"/>
    <cellStyle name="20% - 强调文字颜色 6 2 2" xfId="219"/>
    <cellStyle name="20% - 强调文字颜色 6 2 2 2" xfId="220"/>
    <cellStyle name="20% - 强调文字颜色 6 2 2 2 2" xfId="221"/>
    <cellStyle name="20% - 强调文字颜色 6 2 2 3" xfId="222"/>
    <cellStyle name="20% - 强调文字颜色 6 2 2 4" xfId="223"/>
    <cellStyle name="20% - 强调文字颜色 6 2 2 5" xfId="224"/>
    <cellStyle name="20% - 强调文字颜色 6 2 3" xfId="225"/>
    <cellStyle name="20% - 强调文字颜色 6 2 3 2" xfId="226"/>
    <cellStyle name="20% - 强调文字颜色 6 2 4" xfId="227"/>
    <cellStyle name="20% - 强调文字颜色 6 2 5" xfId="228"/>
    <cellStyle name="60% - 强调文字颜色 6 2 5" xfId="229"/>
    <cellStyle name="20% - 强调文字颜色 6 3" xfId="230"/>
    <cellStyle name="40% - 强调文字颜色 1 2" xfId="231"/>
    <cellStyle name="40% - 强调文字颜色 6 2 2 3" xfId="232"/>
    <cellStyle name="40% - 强调文字颜色 1 2 2" xfId="233"/>
    <cellStyle name="40% - 强调文字颜色 6 2 2 3 2" xfId="234"/>
    <cellStyle name="40% - 强调文字颜色 1 2 2 2" xfId="235"/>
    <cellStyle name="检查单元格 3" xfId="236"/>
    <cellStyle name="40% - 强调文字颜色 1 2 2 2 2" xfId="237"/>
    <cellStyle name="汇总 2 4" xfId="238"/>
    <cellStyle name="解释性文本 2 2 5" xfId="239"/>
    <cellStyle name="40% - 强调文字颜色 4 2 3" xfId="240"/>
    <cellStyle name="40% - 强调文字颜色 1 2 2 3" xfId="241"/>
    <cellStyle name="40% - 强调文字颜色 1 2 2 4" xfId="242"/>
    <cellStyle name="40% - 强调文字颜色 1 2 2 5" xfId="243"/>
    <cellStyle name="40% - 强调文字颜色 6 2 2 4" xfId="244"/>
    <cellStyle name="40% - 强调文字颜色 1 2 3" xfId="245"/>
    <cellStyle name="40% - 强调文字颜色 1 2 3 2" xfId="246"/>
    <cellStyle name="40% - 强调文字颜色 6 2 2 5" xfId="247"/>
    <cellStyle name="40% - 强调文字颜色 1 2 4" xfId="248"/>
    <cellStyle name="标题 2 2 2 2" xfId="249"/>
    <cellStyle name="40% - 强调文字颜色 1 2 5" xfId="250"/>
    <cellStyle name="40% - 强调文字颜色 1 3" xfId="251"/>
    <cellStyle name="40% - 强调文字颜色 2 2 2 2" xfId="252"/>
    <cellStyle name="40% - 强调文字颜色 2 2 2 2 2" xfId="253"/>
    <cellStyle name="60% - 强调文字颜色 5 2" xfId="254"/>
    <cellStyle name="40% - 强调文字颜色 2 2 2 3" xfId="255"/>
    <cellStyle name="强调文字颜色 4 2 3" xfId="256"/>
    <cellStyle name="60% - 强调文字颜色 1 2 2 4" xfId="257"/>
    <cellStyle name="60% - 强调文字颜色 5 2 2" xfId="258"/>
    <cellStyle name="40% - 强调文字颜色 2 2 2 3 2" xfId="259"/>
    <cellStyle name="60% - 强调文字颜色 5 3" xfId="260"/>
    <cellStyle name="40% - 强调文字颜色 2 2 2 4" xfId="261"/>
    <cellStyle name="40% - 强调文字颜色 2 2 2 5" xfId="262"/>
    <cellStyle name="40% - 强调文字颜色 2 2 3" xfId="263"/>
    <cellStyle name="40% - 强调文字颜色 2 2 3 2" xfId="264"/>
    <cellStyle name="40% - 强调文字颜色 2 2 4" xfId="265"/>
    <cellStyle name="40% - 强调文字颜色 2 2 5" xfId="266"/>
    <cellStyle name="计算 2 2" xfId="267"/>
    <cellStyle name="40% - 强调文字颜色 3 2" xfId="268"/>
    <cellStyle name="计算 2 2 2" xfId="269"/>
    <cellStyle name="40% - 强调文字颜色 3 2 2" xfId="270"/>
    <cellStyle name="计算 2 2 4" xfId="271"/>
    <cellStyle name="计算 2 2 2 2" xfId="272"/>
    <cellStyle name="40% - 强调文字颜色 3 2 4" xfId="273"/>
    <cellStyle name="40% - 强调文字颜色 3 2 2 2" xfId="274"/>
    <cellStyle name="40% - 强调文字颜色 3 2 2 2 2" xfId="275"/>
    <cellStyle name="计算 2 2 5" xfId="276"/>
    <cellStyle name="40% - 强调文字颜色 3 2 5" xfId="277"/>
    <cellStyle name="40% - 强调文字颜色 3 2 2 3" xfId="278"/>
    <cellStyle name="40% - 强调文字颜色 3 2 2 3 2" xfId="279"/>
    <cellStyle name="40% - 强调文字颜色 3 2 2 4" xfId="280"/>
    <cellStyle name="计算 2 2 3" xfId="281"/>
    <cellStyle name="40% - 强调文字颜色 3 2 3" xfId="282"/>
    <cellStyle name="计算 2 2 3 2" xfId="283"/>
    <cellStyle name="标题 1 2 2 5" xfId="284"/>
    <cellStyle name="40% - 强调文字颜色 3 2 3 2" xfId="285"/>
    <cellStyle name="计算 2 3" xfId="286"/>
    <cellStyle name="40% - 强调文字颜色 3 3" xfId="287"/>
    <cellStyle name="检查单元格 2" xfId="288"/>
    <cellStyle name="汇总 2 3" xfId="289"/>
    <cellStyle name="解释性文本 2 2 4" xfId="290"/>
    <cellStyle name="40% - 强调文字颜色 4 2 2" xfId="291"/>
    <cellStyle name="检查单元格 2 2" xfId="292"/>
    <cellStyle name="汇总 2 3 2" xfId="293"/>
    <cellStyle name="40% - 强调文字颜色 4 2 2 2" xfId="294"/>
    <cellStyle name="常规 16" xfId="295"/>
    <cellStyle name="检查单元格 2 2 2" xfId="296"/>
    <cellStyle name="40% - 强调文字颜色 5 2 2 3" xfId="297"/>
    <cellStyle name="40% - 强调文字颜色 4 2 2 2 2" xfId="298"/>
    <cellStyle name="警告文本 2 3 2" xfId="299"/>
    <cellStyle name="检查单元格 2 3" xfId="300"/>
    <cellStyle name="40% - 强调文字颜色 4 2 2 3" xfId="301"/>
    <cellStyle name="检查单元格 2 3 2" xfId="302"/>
    <cellStyle name="常规 3 2 2 5" xfId="303"/>
    <cellStyle name="40% - 强调文字颜色 4 2 2 3 2" xfId="304"/>
    <cellStyle name="检查单元格 2 4" xfId="305"/>
    <cellStyle name="常规 3 4 2 2" xfId="306"/>
    <cellStyle name="40% - 强调文字颜色 4 2 2 4" xfId="307"/>
    <cellStyle name="检查单元格 2 5" xfId="308"/>
    <cellStyle name="40% - 强调文字颜色 4 2 2 5" xfId="309"/>
    <cellStyle name="汇总 2 5" xfId="310"/>
    <cellStyle name="标题 1 2 2 3 2" xfId="311"/>
    <cellStyle name="40% - 强调文字颜色 4 2 4" xfId="312"/>
    <cellStyle name="40% - 强调文字颜色 4 2 5" xfId="313"/>
    <cellStyle name="输入 2 2 2" xfId="314"/>
    <cellStyle name="40% - 强调文字颜色 4 3" xfId="315"/>
    <cellStyle name="40% - 强调文字颜色 5 2" xfId="316"/>
    <cellStyle name="好 2 3" xfId="317"/>
    <cellStyle name="60% - 强调文字颜色 5 2 2 2 2" xfId="318"/>
    <cellStyle name="40% - 强调文字颜色 5 2 2" xfId="319"/>
    <cellStyle name="好 2 3 2" xfId="320"/>
    <cellStyle name="60% - 强调文字颜色 4 3" xfId="321"/>
    <cellStyle name="常规 15" xfId="322"/>
    <cellStyle name="40% - 强调文字颜色 5 2 2 2" xfId="323"/>
    <cellStyle name="40% - 强调文字颜色 5 2 2 2 2" xfId="324"/>
    <cellStyle name="检查单元格 2 2 2 2" xfId="325"/>
    <cellStyle name="常规 10" xfId="326"/>
    <cellStyle name="40% - 强调文字颜色 5 2 2 3 2" xfId="327"/>
    <cellStyle name="常规 17" xfId="328"/>
    <cellStyle name="检查单元格 2 2 3" xfId="329"/>
    <cellStyle name="40% - 强调文字颜色 5 2 2 4" xfId="330"/>
    <cellStyle name="标题 4 2 2 3 2" xfId="331"/>
    <cellStyle name="常规 18" xfId="332"/>
    <cellStyle name="检查单元格 2 2 4" xfId="333"/>
    <cellStyle name="40% - 强调文字颜色 5 2 2 5" xfId="334"/>
    <cellStyle name="40% - 强调文字颜色 5 2 3" xfId="335"/>
    <cellStyle name="40% - 强调文字颜色 5 2 3 2" xfId="336"/>
    <cellStyle name="常规 3 2 2 4" xfId="337"/>
    <cellStyle name="标题 3 2 2 5" xfId="338"/>
    <cellStyle name="40% - 强调文字颜色 5 2 4" xfId="339"/>
    <cellStyle name="40% - 强调文字颜色 5 2 5" xfId="340"/>
    <cellStyle name="输入 2 3 2" xfId="341"/>
    <cellStyle name="40% - 强调文字颜色 5 3" xfId="342"/>
    <cellStyle name="好 2 4" xfId="343"/>
    <cellStyle name="适中 2 2" xfId="344"/>
    <cellStyle name="60% - 强调文字颜色 5 2 2 3 2" xfId="345"/>
    <cellStyle name="标题 2 2 4" xfId="346"/>
    <cellStyle name="40% - 强调文字颜色 6 2" xfId="347"/>
    <cellStyle name="40% - 强调文字颜色 6 2 2" xfId="348"/>
    <cellStyle name="40% - 强调文字颜色 6 2 2 2" xfId="349"/>
    <cellStyle name="40% - 强调文字颜色 6 2 2 2 2" xfId="350"/>
    <cellStyle name="40% - 强调文字颜色 6 2 3" xfId="351"/>
    <cellStyle name="适中 2 2 3 2" xfId="352"/>
    <cellStyle name="标题 4 2 2 5" xfId="353"/>
    <cellStyle name="40% - 强调文字颜色 6 2 3 2" xfId="354"/>
    <cellStyle name="40% - 强调文字颜色 6 2 4" xfId="355"/>
    <cellStyle name="40% - 强调文字颜色 6 2 5" xfId="356"/>
    <cellStyle name="标题 2 2 5" xfId="357"/>
    <cellStyle name="40% - 强调文字颜色 6 3" xfId="358"/>
    <cellStyle name="60% - 强调文字颜色 1 2" xfId="359"/>
    <cellStyle name="60% - 强调文字颜色 1 2 2" xfId="360"/>
    <cellStyle name="标题 3 2 4" xfId="361"/>
    <cellStyle name="60% - 强调文字颜色 1 2 2 2" xfId="362"/>
    <cellStyle name="60% - 强调文字颜色 1 2 2 2 2" xfId="363"/>
    <cellStyle name="标题 3 2 5" xfId="364"/>
    <cellStyle name="强调文字颜色 4 2 2" xfId="365"/>
    <cellStyle name="60% - 强调文字颜色 1 2 2 3" xfId="366"/>
    <cellStyle name="强调文字颜色 4 2 2 2" xfId="367"/>
    <cellStyle name="60% - 强调文字颜色 1 2 2 3 2" xfId="368"/>
    <cellStyle name="链接单元格 2 2 2 2" xfId="369"/>
    <cellStyle name="60% - 强调文字颜色 5 2 3" xfId="370"/>
    <cellStyle name="强调文字颜色 4 2 4" xfId="371"/>
    <cellStyle name="常规 2 2 2 3 2" xfId="372"/>
    <cellStyle name="60% - 强调文字颜色 1 2 2 5" xfId="373"/>
    <cellStyle name="60% - 强调文字颜色 1 2 3" xfId="374"/>
    <cellStyle name="60% - 强调文字颜色 1 2 3 2" xfId="375"/>
    <cellStyle name="60% - 强调文字颜色 1 2 5" xfId="376"/>
    <cellStyle name="60% - 强调文字颜色 1 3" xfId="377"/>
    <cellStyle name="常规 5" xfId="378"/>
    <cellStyle name="60% - 强调文字颜色 2 2" xfId="379"/>
    <cellStyle name="常规 2 3 6" xfId="380"/>
    <cellStyle name="标题 2 2" xfId="381"/>
    <cellStyle name="常规 5 2 2 2" xfId="382"/>
    <cellStyle name="60% - 强调文字颜色 2 2 2 2 2" xfId="383"/>
    <cellStyle name="标题 3 2" xfId="384"/>
    <cellStyle name="常规 5 2 3 2" xfId="385"/>
    <cellStyle name="60% - 强调文字颜色 2 2 2 3 2" xfId="386"/>
    <cellStyle name="常规 5 3" xfId="387"/>
    <cellStyle name="60% - 强调文字颜色 2 2 3" xfId="388"/>
    <cellStyle name="常规 5 3 2" xfId="389"/>
    <cellStyle name="60% - 强调文字颜色 2 2 3 2" xfId="390"/>
    <cellStyle name="60% - 强调文字颜色 3 2 4" xfId="391"/>
    <cellStyle name="常规 4 3 2" xfId="392"/>
    <cellStyle name="常规 5 4" xfId="393"/>
    <cellStyle name="60% - 强调文字颜色 2 2 4" xfId="394"/>
    <cellStyle name="常规 5 5" xfId="395"/>
    <cellStyle name="60% - 强调文字颜色 2 2 5" xfId="396"/>
    <cellStyle name="60% - 强调文字颜色 3 2" xfId="397"/>
    <cellStyle name="输出 2 3 2" xfId="398"/>
    <cellStyle name="60% - 强调文字颜色 3 2 2 2 2" xfId="399"/>
    <cellStyle name="输出 2 4" xfId="400"/>
    <cellStyle name="60% - 强调文字颜色 3 2 2 3" xfId="401"/>
    <cellStyle name="输出 2 5" xfId="402"/>
    <cellStyle name="60% - 强调文字颜色 3 2 2 4" xfId="403"/>
    <cellStyle name="60% - 强调文字颜色 3 2 5" xfId="404"/>
    <cellStyle name="好 2 2 2" xfId="405"/>
    <cellStyle name="60% - 强调文字颜色 3 3" xfId="406"/>
    <cellStyle name="60% - 强调文字颜色 4 2" xfId="407"/>
    <cellStyle name="60% - 强调文字颜色 4 2 2" xfId="408"/>
    <cellStyle name="60% - 强调文字颜色 4 2 2 2 2" xfId="409"/>
    <cellStyle name="标题 1 2 2" xfId="410"/>
    <cellStyle name="60% - 强调文字颜色 4 2 2 3" xfId="411"/>
    <cellStyle name="标题 1 2 2 2" xfId="412"/>
    <cellStyle name="常规 19" xfId="413"/>
    <cellStyle name="检查单元格 2 2 5" xfId="414"/>
    <cellStyle name="60% - 强调文字颜色 4 2 2 3 2" xfId="415"/>
    <cellStyle name="标题 1 2 3" xfId="416"/>
    <cellStyle name="60% - 强调文字颜色 4 2 2 4" xfId="417"/>
    <cellStyle name="汇总 2" xfId="418"/>
    <cellStyle name="60% - 强调文字颜色 4 2 3 2" xfId="419"/>
    <cellStyle name="强调文字颜色 3 2 5" xfId="420"/>
    <cellStyle name="标题 4 2 2 2 2" xfId="421"/>
    <cellStyle name="常规 6 3 2" xfId="422"/>
    <cellStyle name="60% - 强调文字颜色 4 2 4" xfId="423"/>
    <cellStyle name="60% - 强调文字颜色 4 2 5" xfId="424"/>
    <cellStyle name="适中 3" xfId="425"/>
    <cellStyle name="60% - 强调文字颜色 5 2 2 4" xfId="426"/>
    <cellStyle name="60% - 强调文字颜色 5 2 3 2" xfId="427"/>
    <cellStyle name="60% - 强调文字颜色 5 2 4" xfId="428"/>
    <cellStyle name="标题 4 2" xfId="429"/>
    <cellStyle name="解释性文本 2 2 2" xfId="430"/>
    <cellStyle name="60% - 强调文字颜色 5 2 5" xfId="431"/>
    <cellStyle name="60% - 强调文字颜色 6 2" xfId="432"/>
    <cellStyle name="60% - 强调文字颜色 6 2 2" xfId="433"/>
    <cellStyle name="差 2 3" xfId="434"/>
    <cellStyle name="60% - 强调文字颜色 6 2 2 2 2" xfId="435"/>
    <cellStyle name="60% - 强调文字颜色 6 2 2 3" xfId="436"/>
    <cellStyle name="60% - 强调文字颜色 6 2 2 3 2" xfId="437"/>
    <cellStyle name="60% - 强调文字颜色 6 2 2 4" xfId="438"/>
    <cellStyle name="60% - 强调文字颜色 6 2 3" xfId="439"/>
    <cellStyle name="计算 2 4" xfId="440"/>
    <cellStyle name="60% - 强调文字颜色 6 2 3 2" xfId="441"/>
    <cellStyle name="60% - 强调文字颜色 6 3" xfId="442"/>
    <cellStyle name="常规 3 4 2" xfId="443"/>
    <cellStyle name="Normal" xfId="444"/>
    <cellStyle name="标题 1 2" xfId="445"/>
    <cellStyle name="标题 1 2 2 2 2" xfId="446"/>
    <cellStyle name="标题 1 2 2 3" xfId="447"/>
    <cellStyle name="计算 2 3 2" xfId="448"/>
    <cellStyle name="标题 1 2 3 2" xfId="449"/>
    <cellStyle name="标题 2 2 2" xfId="450"/>
    <cellStyle name="常规 2 3 4" xfId="451"/>
    <cellStyle name="标题 2 2 2 2 2" xfId="452"/>
    <cellStyle name="常规 2 2 2 2" xfId="453"/>
    <cellStyle name="标题 2 2 2 3" xfId="454"/>
    <cellStyle name="常规 2 2 2 2 2" xfId="455"/>
    <cellStyle name="标题 2 2 2 3 2" xfId="456"/>
    <cellStyle name="常规 2 2 2 3" xfId="457"/>
    <cellStyle name="链接单元格 2 2 2" xfId="458"/>
    <cellStyle name="标题 2 2 2 4" xfId="459"/>
    <cellStyle name="标题 2 2 3" xfId="460"/>
    <cellStyle name="标题 2 3" xfId="461"/>
    <cellStyle name="标题 3 2 2" xfId="462"/>
    <cellStyle name="标题 3 2 2 2" xfId="463"/>
    <cellStyle name="标题 3 2 2 2 2" xfId="464"/>
    <cellStyle name="常规 3 2 2 2 2" xfId="465"/>
    <cellStyle name="标题 3 2 2 3 2" xfId="466"/>
    <cellStyle name="常规 3 2 2 3" xfId="467"/>
    <cellStyle name="标题 3 2 2 4" xfId="468"/>
    <cellStyle name="标题 3 2 3 2" xfId="469"/>
    <cellStyle name="标题 3 3" xfId="470"/>
    <cellStyle name="解释性文本 2 2 2 2" xfId="471"/>
    <cellStyle name="标题 4 2 2" xfId="472"/>
    <cellStyle name="注释 3" xfId="473"/>
    <cellStyle name="常规 6 3" xfId="474"/>
    <cellStyle name="标题 4 2 2 2" xfId="475"/>
    <cellStyle name="常规 4 2 2 2" xfId="476"/>
    <cellStyle name="常规 6 4" xfId="477"/>
    <cellStyle name="标题 4 2 2 3" xfId="478"/>
    <cellStyle name="标题 4 2 3" xfId="479"/>
    <cellStyle name="标题 4 2 4" xfId="480"/>
    <cellStyle name="常规 3 5 2" xfId="481"/>
    <cellStyle name="标题 4 2 5" xfId="482"/>
    <cellStyle name="汇总 2 2" xfId="483"/>
    <cellStyle name="解释性文本 2 2 3" xfId="484"/>
    <cellStyle name="标题 4 3" xfId="485"/>
    <cellStyle name="标题 5 2 2" xfId="486"/>
    <cellStyle name="标题 5 2 2 2" xfId="487"/>
    <cellStyle name="常规 2 3 5" xfId="488"/>
    <cellStyle name="常规 7 2" xfId="489"/>
    <cellStyle name="标题 5 2 3" xfId="490"/>
    <cellStyle name="标题 5 2 3 2" xfId="491"/>
    <cellStyle name="常规 4 2 3 2" xfId="492"/>
    <cellStyle name="标题 5 2 5" xfId="493"/>
    <cellStyle name="标题 5 3" xfId="494"/>
    <cellStyle name="强调文字颜色 3 2 2 4" xfId="495"/>
    <cellStyle name="差 2" xfId="496"/>
    <cellStyle name="差 2 2" xfId="497"/>
    <cellStyle name="差 2 4" xfId="498"/>
    <cellStyle name="差 2 2 2" xfId="499"/>
    <cellStyle name="差 2 2 2 2" xfId="500"/>
    <cellStyle name="差 2 5" xfId="501"/>
    <cellStyle name="差 2 2 3" xfId="502"/>
    <cellStyle name="差 2 2 3 2" xfId="503"/>
    <cellStyle name="差 2 2 4" xfId="504"/>
    <cellStyle name="差 2 2 5" xfId="505"/>
    <cellStyle name="强调文字颜色 3 2 2 5" xfId="506"/>
    <cellStyle name="强调文字颜色 4 2 2 2 2" xfId="507"/>
    <cellStyle name="差 3" xfId="508"/>
    <cellStyle name="常规 11" xfId="509"/>
    <cellStyle name="常规 12" xfId="510"/>
    <cellStyle name="常规 13" xfId="511"/>
    <cellStyle name="常规 14" xfId="512"/>
    <cellStyle name="常规 2" xfId="513"/>
    <cellStyle name="常规 2 2" xfId="514"/>
    <cellStyle name="常规 2 2 2" xfId="515"/>
    <cellStyle name="常规 2 2 3" xfId="516"/>
    <cellStyle name="常规 2 2 3 2" xfId="517"/>
    <cellStyle name="常规 2 2 5" xfId="518"/>
    <cellStyle name="常规 2 3" xfId="519"/>
    <cellStyle name="常规 2 3 2" xfId="520"/>
    <cellStyle name="常规 2 3 2 2" xfId="521"/>
    <cellStyle name="常规 2 3 3" xfId="522"/>
    <cellStyle name="常规 2 3 3 2" xfId="523"/>
    <cellStyle name="常规 2 4" xfId="524"/>
    <cellStyle name="常规 2 4 2" xfId="525"/>
    <cellStyle name="常规 2 5" xfId="526"/>
    <cellStyle name="常规 2 6" xfId="527"/>
    <cellStyle name="常规 3 2 2 3 2" xfId="528"/>
    <cellStyle name="常规 3 4 4" xfId="529"/>
    <cellStyle name="常规 3 6" xfId="530"/>
    <cellStyle name="常规 3 7" xfId="531"/>
    <cellStyle name="常规 3 8" xfId="532"/>
    <cellStyle name="常规 3 9" xfId="533"/>
    <cellStyle name="常规 4 2" xfId="534"/>
    <cellStyle name="常规 4 4" xfId="535"/>
    <cellStyle name="常规 4 2 2" xfId="536"/>
    <cellStyle name="常规 4 5" xfId="537"/>
    <cellStyle name="常规 4 2 3" xfId="538"/>
    <cellStyle name="常规 4 6" xfId="539"/>
    <cellStyle name="常规 4 2 4" xfId="540"/>
    <cellStyle name="常规 4 2 5" xfId="541"/>
    <cellStyle name="常规 4 3" xfId="542"/>
    <cellStyle name="常规 6 2" xfId="543"/>
    <cellStyle name="注释 2" xfId="544"/>
    <cellStyle name="常规 6 2 2" xfId="545"/>
    <cellStyle name="注释 2 2" xfId="546"/>
    <cellStyle name="常规 7" xfId="547"/>
    <cellStyle name="常规 8" xfId="548"/>
    <cellStyle name="常规 9" xfId="549"/>
    <cellStyle name="好 2" xfId="550"/>
    <cellStyle name="好 2 2" xfId="551"/>
    <cellStyle name="好 2 2 2 2" xfId="552"/>
    <cellStyle name="好 2 2 3" xfId="553"/>
    <cellStyle name="好 2 2 3 2" xfId="554"/>
    <cellStyle name="好 2 2 4" xfId="555"/>
    <cellStyle name="好 2 2 5" xfId="556"/>
    <cellStyle name="好 2 5" xfId="557"/>
    <cellStyle name="好 3" xfId="558"/>
    <cellStyle name="汇总 2 2 2" xfId="559"/>
    <cellStyle name="汇总 2 2 2 2" xfId="560"/>
    <cellStyle name="警告文本 2 2 2" xfId="561"/>
    <cellStyle name="汇总 2 2 3" xfId="562"/>
    <cellStyle name="警告文本 2 2 2 2" xfId="563"/>
    <cellStyle name="汇总 2 2 3 2" xfId="564"/>
    <cellStyle name="警告文本 2 2 3" xfId="565"/>
    <cellStyle name="汇总 2 2 4" xfId="566"/>
    <cellStyle name="警告文本 2 2 4" xfId="567"/>
    <cellStyle name="汇总 2 2 5" xfId="568"/>
    <cellStyle name="汇总 3" xfId="569"/>
    <cellStyle name="计算 2 5" xfId="570"/>
    <cellStyle name="检查单元格 2 2 3 2" xfId="571"/>
    <cellStyle name="解释性文本 2" xfId="572"/>
    <cellStyle name="解释性文本 2 2 3 2" xfId="573"/>
    <cellStyle name="解释性文本 3" xfId="574"/>
    <cellStyle name="强调文字颜色 3 2 2 2" xfId="575"/>
    <cellStyle name="适中 2 3 2" xfId="576"/>
    <cellStyle name="警告文本 2" xfId="577"/>
    <cellStyle name="警告文本 2 2" xfId="578"/>
    <cellStyle name="警告文本 2 2 3 2" xfId="579"/>
    <cellStyle name="警告文本 2 3" xfId="580"/>
    <cellStyle name="警告文本 2 4" xfId="581"/>
    <cellStyle name="警告文本 2 5" xfId="582"/>
    <cellStyle name="警告文本 3" xfId="583"/>
    <cellStyle name="链接单元格 2" xfId="584"/>
    <cellStyle name="链接单元格 2 2" xfId="585"/>
    <cellStyle name="链接单元格 2 2 3 2" xfId="586"/>
    <cellStyle name="链接单元格 2 2 4" xfId="587"/>
    <cellStyle name="链接单元格 2 3" xfId="588"/>
    <cellStyle name="链接单元格 2 3 2" xfId="589"/>
    <cellStyle name="链接单元格 2 4" xfId="590"/>
    <cellStyle name="链接单元格 2 5" xfId="591"/>
    <cellStyle name="强调文字颜色 1 2" xfId="592"/>
    <cellStyle name="强调文字颜色 1 2 2" xfId="593"/>
    <cellStyle name="强调文字颜色 1 2 2 2 2" xfId="594"/>
    <cellStyle name="强调文字颜色 1 2 2 3 2" xfId="595"/>
    <cellStyle name="注释 2 3" xfId="596"/>
    <cellStyle name="强调文字颜色 1 2 2 4" xfId="597"/>
    <cellStyle name="强调文字颜色 1 2 2 5" xfId="598"/>
    <cellStyle name="强调文字颜色 1 2 4" xfId="599"/>
    <cellStyle name="强调文字颜色 1 2 5" xfId="600"/>
    <cellStyle name="强调文字颜色 1 3" xfId="601"/>
    <cellStyle name="强调文字颜色 6 2 2 2" xfId="602"/>
    <cellStyle name="强调文字颜色 2 2" xfId="603"/>
    <cellStyle name="强调文字颜色 2 2 2" xfId="604"/>
    <cellStyle name="强调文字颜色 2 2 2 2 2" xfId="605"/>
    <cellStyle name="强调文字颜色 2 2 2 3" xfId="606"/>
    <cellStyle name="强调文字颜色 2 2 2 3 2" xfId="607"/>
    <cellStyle name="强调文字颜色 2 2 2 4" xfId="608"/>
    <cellStyle name="强调文字颜色 2 2 2 5" xfId="609"/>
    <cellStyle name="强调文字颜色 2 2 3" xfId="610"/>
    <cellStyle name="强调文字颜色 2 2 4" xfId="611"/>
    <cellStyle name="强调文字颜色 2 2 5" xfId="612"/>
    <cellStyle name="强调文字颜色 2 3" xfId="613"/>
    <cellStyle name="强调文字颜色 6 2 3 2" xfId="614"/>
    <cellStyle name="强调文字颜色 3 2" xfId="615"/>
    <cellStyle name="强调文字颜色 3 2 2" xfId="616"/>
    <cellStyle name="适中 2 3" xfId="617"/>
    <cellStyle name="强调文字颜色 3 2 2 2 2" xfId="618"/>
    <cellStyle name="强调文字颜色 3 2 2 3" xfId="619"/>
    <cellStyle name="强调文字颜色 3 2 2 3 2" xfId="620"/>
    <cellStyle name="强调文字颜色 3 2 3" xfId="621"/>
    <cellStyle name="适中 2 4" xfId="622"/>
    <cellStyle name="强调文字颜色 3 3" xfId="623"/>
    <cellStyle name="强调文字颜色 4 2" xfId="624"/>
    <cellStyle name="强调文字颜色 4 2 5" xfId="625"/>
    <cellStyle name="强调文字颜色 4 3" xfId="626"/>
    <cellStyle name="强调文字颜色 5 2 2" xfId="627"/>
    <cellStyle name="强调文字颜色 5 2 2 2" xfId="628"/>
    <cellStyle name="强调文字颜色 5 2 2 2 2" xfId="629"/>
    <cellStyle name="强调文字颜色 5 2 2 3" xfId="630"/>
    <cellStyle name="强调文字颜色 5 2 2 3 2" xfId="631"/>
    <cellStyle name="强调文字颜色 5 2 2 4" xfId="632"/>
    <cellStyle name="强调文字颜色 5 2 2 5" xfId="633"/>
    <cellStyle name="强调文字颜色 5 2 3" xfId="634"/>
    <cellStyle name="强调文字颜色 5 2 3 2" xfId="635"/>
    <cellStyle name="强调文字颜色 5 2 4" xfId="636"/>
    <cellStyle name="强调文字颜色 5 2 5" xfId="637"/>
    <cellStyle name="强调文字颜色 5 3" xfId="638"/>
    <cellStyle name="强调文字颜色 6 2" xfId="639"/>
    <cellStyle name="强调文字颜色 6 2 2" xfId="640"/>
    <cellStyle name="强调文字颜色 6 2 2 2 2" xfId="641"/>
    <cellStyle name="强调文字颜色 6 2 2 3" xfId="642"/>
    <cellStyle name="强调文字颜色 6 2 2 3 2" xfId="643"/>
    <cellStyle name="强调文字颜色 6 2 2 4" xfId="644"/>
    <cellStyle name="强调文字颜色 6 2 2 5" xfId="645"/>
    <cellStyle name="强调文字颜色 6 2 3" xfId="646"/>
    <cellStyle name="强调文字颜色 6 2 4" xfId="647"/>
    <cellStyle name="强调文字颜色 6 2 5" xfId="648"/>
    <cellStyle name="强调文字颜色 6 3" xfId="649"/>
    <cellStyle name="适中 2 2 2" xfId="650"/>
    <cellStyle name="适中 2 2 2 2" xfId="651"/>
    <cellStyle name="适中 2 2 3" xfId="652"/>
    <cellStyle name="适中 2 2 4" xfId="653"/>
    <cellStyle name="适中 2 2 5" xfId="654"/>
    <cellStyle name="输出 2" xfId="655"/>
    <cellStyle name="输出 2 2" xfId="656"/>
    <cellStyle name="输出 2 2 2" xfId="657"/>
    <cellStyle name="输出 2 2 3" xfId="658"/>
    <cellStyle name="输出 2 2 3 2" xfId="659"/>
    <cellStyle name="输出 2 2 4" xfId="660"/>
    <cellStyle name="输出 2 2 5" xfId="661"/>
    <cellStyle name="输出 3" xfId="662"/>
    <cellStyle name="输入 2" xfId="663"/>
    <cellStyle name="输入 2 2" xfId="664"/>
    <cellStyle name="输入 2 2 3" xfId="665"/>
    <cellStyle name="输入 2 2 3 2" xfId="666"/>
    <cellStyle name="输入 2 2 4" xfId="667"/>
    <cellStyle name="输入 2 2 5" xfId="668"/>
    <cellStyle name="输入 2 3" xfId="669"/>
    <cellStyle name="输入 2 4" xfId="670"/>
    <cellStyle name="输入 2 5" xfId="671"/>
    <cellStyle name="输入 3" xfId="672"/>
    <cellStyle name="注释 2 2 2" xfId="673"/>
    <cellStyle name="注释 2 2 2 2" xfId="674"/>
    <cellStyle name="注释 2 2 3" xfId="675"/>
    <cellStyle name="注释 2 2 3 2" xfId="676"/>
    <cellStyle name="注释 2 2 4" xfId="677"/>
    <cellStyle name="注释 2 2 5" xfId="678"/>
    <cellStyle name="注释 2 3 2" xfId="679"/>
    <cellStyle name="注释 2 4" xfId="680"/>
    <cellStyle name="注释 2 5" xfId="681"/>
  </cellStyles>
  <tableStyles count="0" defaultTableStyle="TableStyleMedium2"/>
  <colors>
    <mruColors>
      <color rgb="00CA4620"/>
      <color rgb="0099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7" Type="http://schemas.openxmlformats.org/officeDocument/2006/relationships/image" Target="media/image27.png"/><Relationship Id="rId26" Type="http://schemas.openxmlformats.org/officeDocument/2006/relationships/image" Target="media/image26.png"/><Relationship Id="rId25" Type="http://schemas.openxmlformats.org/officeDocument/2006/relationships/image" Target="media/image25.png"/><Relationship Id="rId24" Type="http://schemas.openxmlformats.org/officeDocument/2006/relationships/image" Target="media/image24.png"/><Relationship Id="rId23" Type="http://schemas.openxmlformats.org/officeDocument/2006/relationships/image" Target="media/image23.png"/><Relationship Id="rId22" Type="http://schemas.openxmlformats.org/officeDocument/2006/relationships/image" Target="media/image22.png"/><Relationship Id="rId21" Type="http://schemas.openxmlformats.org/officeDocument/2006/relationships/image" Target="media/image21.png"/><Relationship Id="rId20" Type="http://schemas.openxmlformats.org/officeDocument/2006/relationships/image" Target="media/image20.png"/><Relationship Id="rId2" Type="http://schemas.openxmlformats.org/officeDocument/2006/relationships/image" Target="media/image2.png"/><Relationship Id="rId19" Type="http://schemas.openxmlformats.org/officeDocument/2006/relationships/image" Target="media/image19.pn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35"/>
  <sheetViews>
    <sheetView tabSelected="1" view="pageBreakPreview" zoomScaleNormal="70" workbookViewId="0">
      <selection activeCell="M34" sqref="M34"/>
    </sheetView>
  </sheetViews>
  <sheetFormatPr defaultColWidth="9" defaultRowHeight="35" customHeight="1"/>
  <cols>
    <col min="1" max="1" width="9" style="1"/>
    <col min="2" max="2" width="11.2666666666667" style="1" customWidth="1"/>
    <col min="3" max="3" width="14.4333333333333" style="1" customWidth="1"/>
    <col min="4" max="4" width="24.1" style="2" customWidth="1"/>
    <col min="5" max="5" width="10.6333333333333" style="1" customWidth="1"/>
    <col min="6" max="7" width="18.25" style="1" customWidth="1"/>
    <col min="8" max="8" width="19.2833333333333" style="1" customWidth="1"/>
    <col min="9" max="9" width="9" style="1"/>
    <col min="10" max="10" width="9.375" style="1"/>
    <col min="11" max="16384" width="9" style="1"/>
  </cols>
  <sheetData>
    <row r="1" ht="63" customHeight="1" spans="1:9">
      <c r="A1" s="3" t="s">
        <v>0</v>
      </c>
      <c r="B1" s="3"/>
      <c r="C1" s="3"/>
      <c r="D1" s="3"/>
      <c r="E1" s="3"/>
      <c r="F1" s="3"/>
      <c r="G1" s="3"/>
      <c r="H1" s="3"/>
      <c r="I1" s="3"/>
    </row>
    <row r="2" customHeight="1" spans="1:12">
      <c r="A2" s="4" t="s">
        <v>1</v>
      </c>
      <c r="B2" s="5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6" t="s">
        <v>7</v>
      </c>
      <c r="H2" s="7" t="s">
        <v>8</v>
      </c>
      <c r="I2" s="4" t="s">
        <v>9</v>
      </c>
      <c r="L2" s="19"/>
    </row>
    <row r="3" customHeight="1" spans="1:10">
      <c r="A3" s="8">
        <v>1</v>
      </c>
      <c r="B3" s="8" t="s">
        <v>10</v>
      </c>
      <c r="C3" s="9" t="s">
        <v>11</v>
      </c>
      <c r="D3" s="9" t="s">
        <v>12</v>
      </c>
      <c r="E3" s="8" t="s">
        <v>13</v>
      </c>
      <c r="F3" s="8">
        <v>1</v>
      </c>
      <c r="G3" s="10"/>
      <c r="H3" s="11">
        <f>ROUND(F3*G3,2)</f>
        <v>0</v>
      </c>
      <c r="I3" s="20" t="str">
        <f>_xlfn.DISPIMG("ID_874B1E3D81824B8390DEAEBBD4C48489",1)</f>
        <v>=DISPIMG("ID_874B1E3D81824B8390DEAEBBD4C48489",1)</v>
      </c>
      <c r="J3" s="19"/>
    </row>
    <row r="4" customHeight="1" spans="1:13">
      <c r="A4" s="8">
        <v>2</v>
      </c>
      <c r="B4" s="8"/>
      <c r="C4" s="9" t="s">
        <v>14</v>
      </c>
      <c r="D4" s="9" t="s">
        <v>15</v>
      </c>
      <c r="E4" s="8" t="s">
        <v>16</v>
      </c>
      <c r="F4" s="8">
        <v>1</v>
      </c>
      <c r="G4" s="10"/>
      <c r="H4" s="11">
        <f t="shared" ref="H4:H32" si="0">ROUND(F4*G4,2)</f>
        <v>0</v>
      </c>
      <c r="I4" s="20" t="str">
        <f>_xlfn.DISPIMG("ID_9B5D9615A3DE44B8B16B6F9FC7B42C11",1)</f>
        <v>=DISPIMG("ID_9B5D9615A3DE44B8B16B6F9FC7B42C11",1)</v>
      </c>
      <c r="M4" s="19"/>
    </row>
    <row r="5" customHeight="1" spans="1:9">
      <c r="A5" s="8">
        <v>3</v>
      </c>
      <c r="B5" s="8"/>
      <c r="C5" s="9" t="s">
        <v>17</v>
      </c>
      <c r="D5" s="9" t="s">
        <v>18</v>
      </c>
      <c r="E5" s="8" t="s">
        <v>16</v>
      </c>
      <c r="F5" s="8">
        <v>2</v>
      </c>
      <c r="G5" s="10"/>
      <c r="H5" s="11">
        <f t="shared" si="0"/>
        <v>0</v>
      </c>
      <c r="I5" s="20" t="str">
        <f>_xlfn.DISPIMG("ID_22C1A37B7E98468DB7CC2AAACF37EFD2",1)</f>
        <v>=DISPIMG("ID_22C1A37B7E98468DB7CC2AAACF37EFD2",1)</v>
      </c>
    </row>
    <row r="6" customHeight="1" spans="1:9">
      <c r="A6" s="8">
        <v>4</v>
      </c>
      <c r="B6" s="8" t="s">
        <v>19</v>
      </c>
      <c r="C6" s="9" t="s">
        <v>20</v>
      </c>
      <c r="D6" s="9" t="s">
        <v>21</v>
      </c>
      <c r="E6" s="8" t="s">
        <v>13</v>
      </c>
      <c r="F6" s="8">
        <v>1</v>
      </c>
      <c r="G6" s="10"/>
      <c r="H6" s="11">
        <f t="shared" si="0"/>
        <v>0</v>
      </c>
      <c r="I6" s="20" t="str">
        <f>_xlfn.DISPIMG("ID_EE5E547DF35A4708B35D55F9FFC6AE62",1)</f>
        <v>=DISPIMG("ID_EE5E547DF35A4708B35D55F9FFC6AE62",1)</v>
      </c>
    </row>
    <row r="7" customHeight="1" spans="1:9">
      <c r="A7" s="8">
        <v>5</v>
      </c>
      <c r="B7" s="8"/>
      <c r="C7" s="9" t="s">
        <v>22</v>
      </c>
      <c r="D7" s="9" t="s">
        <v>23</v>
      </c>
      <c r="E7" s="8" t="s">
        <v>24</v>
      </c>
      <c r="F7" s="8">
        <v>12</v>
      </c>
      <c r="G7" s="10"/>
      <c r="H7" s="11">
        <f t="shared" si="0"/>
        <v>0</v>
      </c>
      <c r="I7" s="20" t="str">
        <f>_xlfn.DISPIMG("ID_5314D1E5C3F740C884F8EF649E18AAB6",1)</f>
        <v>=DISPIMG("ID_5314D1E5C3F740C884F8EF649E18AAB6",1)</v>
      </c>
    </row>
    <row r="8" customHeight="1" spans="1:9">
      <c r="A8" s="8">
        <v>6</v>
      </c>
      <c r="B8" s="8" t="s">
        <v>25</v>
      </c>
      <c r="C8" s="9" t="s">
        <v>26</v>
      </c>
      <c r="D8" s="9" t="s">
        <v>27</v>
      </c>
      <c r="E8" s="8" t="s">
        <v>28</v>
      </c>
      <c r="F8" s="8">
        <v>2</v>
      </c>
      <c r="G8" s="10"/>
      <c r="H8" s="11">
        <f t="shared" si="0"/>
        <v>0</v>
      </c>
      <c r="I8" s="20" t="str">
        <f>_xlfn.DISPIMG("ID_8BF487A76BED45EAAC0C6D13941C862E",1)</f>
        <v>=DISPIMG("ID_8BF487A76BED45EAAC0C6D13941C862E",1)</v>
      </c>
    </row>
    <row r="9" customHeight="1" spans="1:9">
      <c r="A9" s="8">
        <v>7</v>
      </c>
      <c r="B9" s="8"/>
      <c r="C9" s="9" t="s">
        <v>29</v>
      </c>
      <c r="D9" s="9" t="s">
        <v>30</v>
      </c>
      <c r="E9" s="8" t="s">
        <v>13</v>
      </c>
      <c r="F9" s="8">
        <v>1</v>
      </c>
      <c r="G9" s="10"/>
      <c r="H9" s="11">
        <f t="shared" si="0"/>
        <v>0</v>
      </c>
      <c r="I9" s="20" t="str">
        <f>_xlfn.DISPIMG("ID_E118945F9DF3453EADE3BA551D6E1951",1)</f>
        <v>=DISPIMG("ID_E118945F9DF3453EADE3BA551D6E1951",1)</v>
      </c>
    </row>
    <row r="10" customHeight="1" spans="1:9">
      <c r="A10" s="8">
        <v>8</v>
      </c>
      <c r="B10" s="8"/>
      <c r="C10" s="9" t="s">
        <v>31</v>
      </c>
      <c r="D10" s="9" t="s">
        <v>23</v>
      </c>
      <c r="E10" s="8" t="s">
        <v>28</v>
      </c>
      <c r="F10" s="8">
        <v>4</v>
      </c>
      <c r="G10" s="10"/>
      <c r="H10" s="11">
        <f t="shared" si="0"/>
        <v>0</v>
      </c>
      <c r="I10" s="20" t="str">
        <f>_xlfn.DISPIMG("ID_5314D1E5C3F740C884F8EF649E18AAB6",1)</f>
        <v>=DISPIMG("ID_5314D1E5C3F740C884F8EF649E18AAB6",1)</v>
      </c>
    </row>
    <row r="11" customHeight="1" spans="1:9">
      <c r="A11" s="8">
        <v>9</v>
      </c>
      <c r="B11" s="9" t="s">
        <v>32</v>
      </c>
      <c r="C11" s="9" t="s">
        <v>26</v>
      </c>
      <c r="D11" s="9" t="s">
        <v>27</v>
      </c>
      <c r="E11" s="8" t="s">
        <v>33</v>
      </c>
      <c r="F11" s="8">
        <v>1</v>
      </c>
      <c r="G11" s="10"/>
      <c r="H11" s="11">
        <f t="shared" si="0"/>
        <v>0</v>
      </c>
      <c r="I11" s="20" t="str">
        <f>_xlfn.DISPIMG("ID_58BC805604084856978AF07C0F2DB573",1)</f>
        <v>=DISPIMG("ID_58BC805604084856978AF07C0F2DB573",1)</v>
      </c>
    </row>
    <row r="12" customHeight="1" spans="1:9">
      <c r="A12" s="8">
        <v>10</v>
      </c>
      <c r="B12" s="9"/>
      <c r="C12" s="9" t="s">
        <v>34</v>
      </c>
      <c r="D12" s="9" t="s">
        <v>35</v>
      </c>
      <c r="E12" s="8" t="s">
        <v>13</v>
      </c>
      <c r="F12" s="8">
        <v>1</v>
      </c>
      <c r="G12" s="10"/>
      <c r="H12" s="11">
        <f t="shared" si="0"/>
        <v>0</v>
      </c>
      <c r="I12" s="20" t="str">
        <f>_xlfn.DISPIMG("ID_C226C020E8A84A008B66A03FCCBC23BE",1)</f>
        <v>=DISPIMG("ID_C226C020E8A84A008B66A03FCCBC23BE",1)</v>
      </c>
    </row>
    <row r="13" customHeight="1" spans="1:9">
      <c r="A13" s="8">
        <v>11</v>
      </c>
      <c r="B13" s="9"/>
      <c r="C13" s="9" t="s">
        <v>14</v>
      </c>
      <c r="D13" s="9" t="s">
        <v>15</v>
      </c>
      <c r="E13" s="8" t="s">
        <v>13</v>
      </c>
      <c r="F13" s="8">
        <v>1</v>
      </c>
      <c r="G13" s="10"/>
      <c r="H13" s="11">
        <f t="shared" si="0"/>
        <v>0</v>
      </c>
      <c r="I13" s="20" t="str">
        <f>_xlfn.DISPIMG("ID_9B5D9615A3DE44B8B16B6F9FC7B42C11",1)</f>
        <v>=DISPIMG("ID_9B5D9615A3DE44B8B16B6F9FC7B42C11",1)</v>
      </c>
    </row>
    <row r="14" customHeight="1" spans="1:9">
      <c r="A14" s="8">
        <v>12</v>
      </c>
      <c r="B14" s="9"/>
      <c r="C14" s="9" t="s">
        <v>17</v>
      </c>
      <c r="D14" s="9" t="s">
        <v>18</v>
      </c>
      <c r="E14" s="8" t="s">
        <v>16</v>
      </c>
      <c r="F14" s="8">
        <v>2</v>
      </c>
      <c r="G14" s="10"/>
      <c r="H14" s="11">
        <f t="shared" si="0"/>
        <v>0</v>
      </c>
      <c r="I14" s="20" t="str">
        <f>_xlfn.DISPIMG("ID_7745C62C61EB41CDBB26EC1BFCBCB522",1)</f>
        <v>=DISPIMG("ID_7745C62C61EB41CDBB26EC1BFCBCB522",1)</v>
      </c>
    </row>
    <row r="15" customHeight="1" spans="1:9">
      <c r="A15" s="8">
        <v>13</v>
      </c>
      <c r="B15" s="9"/>
      <c r="C15" s="9" t="s">
        <v>36</v>
      </c>
      <c r="D15" s="9" t="s">
        <v>37</v>
      </c>
      <c r="E15" s="8" t="s">
        <v>33</v>
      </c>
      <c r="F15" s="8">
        <v>1</v>
      </c>
      <c r="G15" s="10"/>
      <c r="H15" s="11">
        <f t="shared" si="0"/>
        <v>0</v>
      </c>
      <c r="I15" s="20" t="str">
        <f>_xlfn.DISPIMG("ID_F53EBFDD5A974F5E885E75E985E53E98",1)</f>
        <v>=DISPIMG("ID_F53EBFDD5A974F5E885E75E985E53E98",1)</v>
      </c>
    </row>
    <row r="16" customHeight="1" spans="1:9">
      <c r="A16" s="8">
        <v>14</v>
      </c>
      <c r="B16" s="9"/>
      <c r="C16" s="9" t="s">
        <v>38</v>
      </c>
      <c r="D16" s="9" t="s">
        <v>39</v>
      </c>
      <c r="E16" s="8" t="s">
        <v>13</v>
      </c>
      <c r="F16" s="8">
        <v>1</v>
      </c>
      <c r="G16" s="10"/>
      <c r="H16" s="11">
        <f t="shared" si="0"/>
        <v>0</v>
      </c>
      <c r="I16" s="20" t="str">
        <f>_xlfn.DISPIMG("ID_F53EBFDD5A974F5E885E75E985E53E98",1)</f>
        <v>=DISPIMG("ID_F53EBFDD5A974F5E885E75E985E53E98",1)</v>
      </c>
    </row>
    <row r="17" customHeight="1" spans="1:9">
      <c r="A17" s="8">
        <v>15</v>
      </c>
      <c r="B17" s="9"/>
      <c r="C17" s="9" t="s">
        <v>40</v>
      </c>
      <c r="D17" s="9" t="s">
        <v>41</v>
      </c>
      <c r="E17" s="8" t="s">
        <v>33</v>
      </c>
      <c r="F17" s="8">
        <v>1</v>
      </c>
      <c r="G17" s="10"/>
      <c r="H17" s="11">
        <f t="shared" si="0"/>
        <v>0</v>
      </c>
      <c r="I17" s="20" t="str">
        <f>_xlfn.DISPIMG("ID_A0D3EE99838C4579A456E536E4EA4DE3",1)</f>
        <v>=DISPIMG("ID_A0D3EE99838C4579A456E536E4EA4DE3",1)</v>
      </c>
    </row>
    <row r="18" customHeight="1" spans="1:9">
      <c r="A18" s="8">
        <v>16</v>
      </c>
      <c r="B18" s="9" t="s">
        <v>42</v>
      </c>
      <c r="C18" s="9" t="s">
        <v>43</v>
      </c>
      <c r="D18" s="9" t="s">
        <v>44</v>
      </c>
      <c r="E18" s="8" t="s">
        <v>45</v>
      </c>
      <c r="F18" s="8">
        <v>2</v>
      </c>
      <c r="G18" s="10"/>
      <c r="H18" s="11">
        <f t="shared" si="0"/>
        <v>0</v>
      </c>
      <c r="I18" s="20" t="str">
        <f>_xlfn.DISPIMG("ID_BD6A14150132484AAA624564D86B6733",1)</f>
        <v>=DISPIMG("ID_BD6A14150132484AAA624564D86B6733",1)</v>
      </c>
    </row>
    <row r="19" customHeight="1" spans="1:9">
      <c r="A19" s="8">
        <v>17</v>
      </c>
      <c r="B19" s="9"/>
      <c r="C19" s="9" t="s">
        <v>46</v>
      </c>
      <c r="D19" s="9" t="s">
        <v>47</v>
      </c>
      <c r="E19" s="8" t="s">
        <v>16</v>
      </c>
      <c r="F19" s="8">
        <v>2</v>
      </c>
      <c r="G19" s="10"/>
      <c r="H19" s="11">
        <f t="shared" si="0"/>
        <v>0</v>
      </c>
      <c r="I19" s="20" t="str">
        <f>_xlfn.DISPIMG("ID_D6CACBE12F684B51AF2260C7204A727E",1)</f>
        <v>=DISPIMG("ID_D6CACBE12F684B51AF2260C7204A727E",1)</v>
      </c>
    </row>
    <row r="20" customHeight="1" spans="1:9">
      <c r="A20" s="8">
        <v>18</v>
      </c>
      <c r="B20" s="9"/>
      <c r="C20" s="9" t="s">
        <v>48</v>
      </c>
      <c r="D20" s="9" t="s">
        <v>49</v>
      </c>
      <c r="E20" s="8" t="s">
        <v>28</v>
      </c>
      <c r="F20" s="8">
        <v>2</v>
      </c>
      <c r="G20" s="10"/>
      <c r="H20" s="11">
        <f t="shared" si="0"/>
        <v>0</v>
      </c>
      <c r="I20" s="20" t="str">
        <f>_xlfn.DISPIMG("ID_04155C71F3144740B49DE4A5E393A366",1)</f>
        <v>=DISPIMG("ID_04155C71F3144740B49DE4A5E393A366",1)</v>
      </c>
    </row>
    <row r="21" customHeight="1" spans="1:9">
      <c r="A21" s="8">
        <v>19</v>
      </c>
      <c r="B21" s="9" t="s">
        <v>50</v>
      </c>
      <c r="C21" s="9" t="s">
        <v>51</v>
      </c>
      <c r="D21" s="9" t="s">
        <v>52</v>
      </c>
      <c r="E21" s="8" t="s">
        <v>13</v>
      </c>
      <c r="F21" s="8">
        <v>2</v>
      </c>
      <c r="G21" s="10"/>
      <c r="H21" s="11">
        <f t="shared" si="0"/>
        <v>0</v>
      </c>
      <c r="I21" s="20" t="str">
        <f>_xlfn.DISPIMG("ID_F29D33E7513B49C68D7387F8766D6710",1)</f>
        <v>=DISPIMG("ID_F29D33E7513B49C68D7387F8766D6710",1)</v>
      </c>
    </row>
    <row r="22" customHeight="1" spans="1:9">
      <c r="A22" s="8">
        <v>20</v>
      </c>
      <c r="B22" s="9"/>
      <c r="C22" s="9" t="s">
        <v>26</v>
      </c>
      <c r="D22" s="9" t="s">
        <v>53</v>
      </c>
      <c r="E22" s="8" t="s">
        <v>28</v>
      </c>
      <c r="F22" s="8">
        <v>2</v>
      </c>
      <c r="G22" s="10"/>
      <c r="H22" s="11">
        <f t="shared" si="0"/>
        <v>0</v>
      </c>
      <c r="I22" s="20" t="str">
        <f>_xlfn.DISPIMG("ID_20825D7500644CC58C53D5D76F8663B5",1)</f>
        <v>=DISPIMG("ID_20825D7500644CC58C53D5D76F8663B5",1)</v>
      </c>
    </row>
    <row r="23" customHeight="1" spans="1:9">
      <c r="A23" s="8">
        <v>21</v>
      </c>
      <c r="B23" s="9"/>
      <c r="C23" s="9" t="s">
        <v>46</v>
      </c>
      <c r="D23" s="9" t="s">
        <v>54</v>
      </c>
      <c r="E23" s="8" t="s">
        <v>16</v>
      </c>
      <c r="F23" s="8">
        <v>2</v>
      </c>
      <c r="G23" s="10"/>
      <c r="H23" s="11">
        <f t="shared" si="0"/>
        <v>0</v>
      </c>
      <c r="I23" s="20" t="str">
        <f>_xlfn.DISPIMG("ID_65BCB0E840F64830A0A138A5D33459F3",1)</f>
        <v>=DISPIMG("ID_65BCB0E840F64830A0A138A5D33459F3",1)</v>
      </c>
    </row>
    <row r="24" customHeight="1" spans="1:9">
      <c r="A24" s="8">
        <v>22</v>
      </c>
      <c r="B24" s="9"/>
      <c r="C24" s="9" t="s">
        <v>55</v>
      </c>
      <c r="D24" s="9" t="s">
        <v>56</v>
      </c>
      <c r="E24" s="8" t="s">
        <v>33</v>
      </c>
      <c r="F24" s="8">
        <v>1</v>
      </c>
      <c r="G24" s="10"/>
      <c r="H24" s="11">
        <f t="shared" si="0"/>
        <v>0</v>
      </c>
      <c r="I24" s="20" t="str">
        <f>_xlfn.DISPIMG("ID_3950ADF5018B415098E902B3F968142B",1)</f>
        <v>=DISPIMG("ID_3950ADF5018B415098E902B3F968142B",1)</v>
      </c>
    </row>
    <row r="25" customHeight="1" spans="1:9">
      <c r="A25" s="8">
        <v>23</v>
      </c>
      <c r="B25" s="8" t="s">
        <v>57</v>
      </c>
      <c r="C25" s="9" t="s">
        <v>58</v>
      </c>
      <c r="D25" s="9" t="s">
        <v>59</v>
      </c>
      <c r="E25" s="8" t="s">
        <v>28</v>
      </c>
      <c r="F25" s="8">
        <v>1</v>
      </c>
      <c r="G25" s="10"/>
      <c r="H25" s="11">
        <f t="shared" si="0"/>
        <v>0</v>
      </c>
      <c r="I25" s="20" t="str">
        <f>_xlfn.DISPIMG("ID_2406ABAA0431444CADC22BAA35BC8FDA",1)</f>
        <v>=DISPIMG("ID_2406ABAA0431444CADC22BAA35BC8FDA",1)</v>
      </c>
    </row>
    <row r="26" customHeight="1" spans="1:9">
      <c r="A26" s="8">
        <v>24</v>
      </c>
      <c r="B26" s="8" t="s">
        <v>60</v>
      </c>
      <c r="C26" s="9" t="s">
        <v>61</v>
      </c>
      <c r="D26" s="9" t="s">
        <v>62</v>
      </c>
      <c r="E26" s="8" t="s">
        <v>45</v>
      </c>
      <c r="F26" s="8">
        <v>15</v>
      </c>
      <c r="G26" s="10"/>
      <c r="H26" s="11">
        <f t="shared" si="0"/>
        <v>0</v>
      </c>
      <c r="I26" s="20" t="str">
        <f>_xlfn.DISPIMG("ID_543CB000231F4AFB9E6904C7C3D0BD7A",1)</f>
        <v>=DISPIMG("ID_543CB000231F4AFB9E6904C7C3D0BD7A",1)</v>
      </c>
    </row>
    <row r="27" customHeight="1" spans="1:9">
      <c r="A27" s="8">
        <v>25</v>
      </c>
      <c r="B27" s="8"/>
      <c r="C27" s="9" t="s">
        <v>46</v>
      </c>
      <c r="D27" s="9" t="s">
        <v>47</v>
      </c>
      <c r="E27" s="8" t="s">
        <v>16</v>
      </c>
      <c r="F27" s="8">
        <v>15</v>
      </c>
      <c r="G27" s="10"/>
      <c r="H27" s="11">
        <f t="shared" si="0"/>
        <v>0</v>
      </c>
      <c r="I27" s="20" t="str">
        <f>_xlfn.DISPIMG("ID_F3E190DAE0474AA39E53F7FAFC43BCF8",1)</f>
        <v>=DISPIMG("ID_F3E190DAE0474AA39E53F7FAFC43BCF8",1)</v>
      </c>
    </row>
    <row r="28" customHeight="1" spans="1:9">
      <c r="A28" s="8">
        <v>26</v>
      </c>
      <c r="B28" s="8"/>
      <c r="C28" s="9" t="s">
        <v>48</v>
      </c>
      <c r="D28" s="9" t="s">
        <v>49</v>
      </c>
      <c r="E28" s="8" t="s">
        <v>28</v>
      </c>
      <c r="F28" s="8">
        <v>2</v>
      </c>
      <c r="G28" s="10"/>
      <c r="H28" s="11">
        <f t="shared" si="0"/>
        <v>0</v>
      </c>
      <c r="I28" s="20" t="str">
        <f>_xlfn.DISPIMG("ID_E67F0EBA739546E3B82C081BF7279C7B",1)</f>
        <v>=DISPIMG("ID_E67F0EBA739546E3B82C081BF7279C7B",1)</v>
      </c>
    </row>
    <row r="29" customHeight="1" spans="1:9">
      <c r="A29" s="8">
        <v>27</v>
      </c>
      <c r="B29" s="8" t="s">
        <v>63</v>
      </c>
      <c r="C29" s="9" t="s">
        <v>64</v>
      </c>
      <c r="D29" s="9" t="s">
        <v>65</v>
      </c>
      <c r="E29" s="8" t="s">
        <v>16</v>
      </c>
      <c r="F29" s="8">
        <v>12</v>
      </c>
      <c r="G29" s="10"/>
      <c r="H29" s="11">
        <f t="shared" si="0"/>
        <v>0</v>
      </c>
      <c r="I29" s="20" t="str">
        <f>_xlfn.DISPIMG("ID_B84B223D9BD542F29E775302A9982F83",1)</f>
        <v>=DISPIMG("ID_B84B223D9BD542F29E775302A9982F83",1)</v>
      </c>
    </row>
    <row r="30" customHeight="1" spans="1:9">
      <c r="A30" s="8">
        <v>28</v>
      </c>
      <c r="B30" s="8" t="s">
        <v>66</v>
      </c>
      <c r="C30" s="9" t="s">
        <v>67</v>
      </c>
      <c r="D30" s="9" t="s">
        <v>68</v>
      </c>
      <c r="E30" s="8" t="s">
        <v>33</v>
      </c>
      <c r="F30" s="8">
        <v>6</v>
      </c>
      <c r="G30" s="10"/>
      <c r="H30" s="11">
        <f t="shared" si="0"/>
        <v>0</v>
      </c>
      <c r="I30" s="20" t="str">
        <f>_xlfn.DISPIMG("ID_195D48EBF6DA4CC5A503F3A72551B1BE",1)</f>
        <v>=DISPIMG("ID_195D48EBF6DA4CC5A503F3A72551B1BE",1)</v>
      </c>
    </row>
    <row r="31" customHeight="1" spans="1:9">
      <c r="A31" s="8">
        <v>30</v>
      </c>
      <c r="B31" s="8" t="s">
        <v>69</v>
      </c>
      <c r="C31" s="9" t="s">
        <v>70</v>
      </c>
      <c r="D31" s="9" t="s">
        <v>71</v>
      </c>
      <c r="E31" s="8" t="s">
        <v>33</v>
      </c>
      <c r="F31" s="8">
        <v>4</v>
      </c>
      <c r="G31" s="10"/>
      <c r="H31" s="11">
        <f t="shared" si="0"/>
        <v>0</v>
      </c>
      <c r="I31" s="20" t="str">
        <f>_xlfn.DISPIMG("ID_189E73EC2AC84D479F98E2EB59236E8F",1)</f>
        <v>=DISPIMG("ID_189E73EC2AC84D479F98E2EB59236E8F",1)</v>
      </c>
    </row>
    <row r="32" customHeight="1" spans="1:9">
      <c r="A32" s="8">
        <v>31</v>
      </c>
      <c r="B32" s="8" t="s">
        <v>60</v>
      </c>
      <c r="C32" s="9" t="s">
        <v>72</v>
      </c>
      <c r="D32" s="9" t="s">
        <v>73</v>
      </c>
      <c r="E32" s="8" t="s">
        <v>28</v>
      </c>
      <c r="F32" s="8">
        <v>5</v>
      </c>
      <c r="G32" s="10"/>
      <c r="H32" s="11">
        <f t="shared" si="0"/>
        <v>0</v>
      </c>
      <c r="I32" s="20" t="str">
        <f>_xlfn.DISPIMG("ID_5085D7DA136E493D9AA601E4EB352E3E",1)</f>
        <v>=DISPIMG("ID_5085D7DA136E493D9AA601E4EB352E3E",1)</v>
      </c>
    </row>
    <row r="33" customHeight="1" spans="1:9">
      <c r="A33" s="9"/>
      <c r="B33" s="12" t="s">
        <v>74</v>
      </c>
      <c r="C33" s="12"/>
      <c r="D33" s="12"/>
      <c r="E33" s="12"/>
      <c r="F33" s="12"/>
      <c r="G33" s="13"/>
      <c r="H33" s="11">
        <f>SUM(H3:H32)</f>
        <v>0</v>
      </c>
      <c r="I33" s="21"/>
    </row>
    <row r="34" customHeight="1" spans="1:9">
      <c r="A34" s="9"/>
      <c r="B34" s="9" t="s">
        <v>75</v>
      </c>
      <c r="C34" s="9"/>
      <c r="D34" s="9"/>
      <c r="E34" s="9"/>
      <c r="F34" s="14"/>
      <c r="G34" s="15"/>
      <c r="H34" s="16">
        <f>ROUND(H33*G34,2)</f>
        <v>0</v>
      </c>
      <c r="I34" s="21"/>
    </row>
    <row r="35" customHeight="1" spans="1:9">
      <c r="A35" s="16"/>
      <c r="B35" s="16" t="s">
        <v>76</v>
      </c>
      <c r="C35" s="16"/>
      <c r="D35" s="17"/>
      <c r="E35" s="16"/>
      <c r="F35" s="16"/>
      <c r="G35" s="18"/>
      <c r="H35" s="16">
        <f>H33+H34</f>
        <v>0</v>
      </c>
      <c r="I35" s="21"/>
    </row>
  </sheetData>
  <sheetProtection sheet="1" objects="1"/>
  <mergeCells count="8">
    <mergeCell ref="A1:I1"/>
    <mergeCell ref="B3:B5"/>
    <mergeCell ref="B6:B7"/>
    <mergeCell ref="B8:B10"/>
    <mergeCell ref="B11:B17"/>
    <mergeCell ref="B18:B20"/>
    <mergeCell ref="B21:B24"/>
    <mergeCell ref="B26:B28"/>
  </mergeCells>
  <pageMargins left="0.75" right="0.75" top="1" bottom="1" header="0.5" footer="0.5"/>
  <pageSetup paperSize="9" scale="65" fitToHeight="0" orientation="portrait"/>
  <headerFooter/>
  <rowBreaks count="1" manualBreakCount="1">
    <brk id="35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6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合同清单价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小帅</cp:lastModifiedBy>
  <dcterms:created xsi:type="dcterms:W3CDTF">2017-03-01T02:45:00Z</dcterms:created>
  <cp:lastPrinted>2020-10-26T06:47:00Z</cp:lastPrinted>
  <dcterms:modified xsi:type="dcterms:W3CDTF">2024-12-25T03:28:50Z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D7D75C91B992449798B210A1506FB113_13</vt:lpwstr>
  </property>
</Properties>
</file>